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3250" windowHeight="13170"/>
  </bookViews>
  <sheets>
    <sheet name="ПРиложение 1" sheetId="3" r:id="rId1"/>
    <sheet name="Приложение 2" sheetId="1" r:id="rId2"/>
    <sheet name="Лист1" sheetId="4" r:id="rId3"/>
  </sheets>
  <definedNames>
    <definedName name="_xlnm._FilterDatabase" localSheetId="0" hidden="1">'ПРиложение 1'!$A$3:$C$130</definedName>
    <definedName name="_xlnm._FilterDatabase" localSheetId="1" hidden="1">'Приложение 2'!#REF!</definedName>
    <definedName name="APPT" localSheetId="0">'ПРиложение 1'!#REF!</definedName>
    <definedName name="APPT_1" localSheetId="0">'ПРиложение 1'!$A$52</definedName>
    <definedName name="_xlnm.Print_Titles" localSheetId="0">'ПРиложение 1'!$3:$3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1" i="1"/>
  <c r="D42" i="3"/>
  <c r="G75" i="1"/>
  <c r="E75"/>
  <c r="E73" s="1"/>
  <c r="F73"/>
  <c r="D73"/>
  <c r="G66"/>
  <c r="F66"/>
  <c r="E66"/>
  <c r="D66"/>
  <c r="G65"/>
  <c r="F65"/>
  <c r="E65"/>
  <c r="D65"/>
  <c r="D77" s="1"/>
  <c r="G64"/>
  <c r="F64"/>
  <c r="E64"/>
  <c r="D64"/>
  <c r="G61"/>
  <c r="F61"/>
  <c r="E61"/>
  <c r="D61"/>
  <c r="E56"/>
  <c r="G51"/>
  <c r="G44" s="1"/>
  <c r="F51"/>
  <c r="E51"/>
  <c r="G45"/>
  <c r="G79" s="1"/>
  <c r="F45"/>
  <c r="F79" s="1"/>
  <c r="E45"/>
  <c r="D45"/>
  <c r="F44"/>
  <c r="D44"/>
  <c r="G43"/>
  <c r="F43"/>
  <c r="F42" s="1"/>
  <c r="E43"/>
  <c r="D43"/>
  <c r="E39"/>
  <c r="D31"/>
  <c r="G21"/>
  <c r="F21"/>
  <c r="E21"/>
  <c r="D21"/>
  <c r="G20"/>
  <c r="F20"/>
  <c r="E20"/>
  <c r="D20"/>
  <c r="G19"/>
  <c r="F19"/>
  <c r="E19"/>
  <c r="D19"/>
  <c r="C18"/>
  <c r="G10"/>
  <c r="F10"/>
  <c r="E10"/>
  <c r="D10"/>
  <c r="G9"/>
  <c r="F9"/>
  <c r="E9"/>
  <c r="D9"/>
  <c r="G8"/>
  <c r="F8"/>
  <c r="E8"/>
  <c r="D8"/>
  <c r="G7"/>
  <c r="F7"/>
  <c r="E7"/>
  <c r="D7"/>
  <c r="D79" l="1"/>
  <c r="E44"/>
  <c r="E42" s="1"/>
  <c r="D78"/>
  <c r="D76" s="1"/>
  <c r="F77"/>
  <c r="F78"/>
  <c r="E79"/>
  <c r="E77"/>
  <c r="G77"/>
  <c r="D42"/>
  <c r="G42"/>
  <c r="G78"/>
  <c r="G76" s="1"/>
  <c r="G73"/>
  <c r="E78"/>
  <c r="E76" l="1"/>
  <c r="F76"/>
  <c r="F115" i="3"/>
  <c r="F114"/>
  <c r="E115"/>
  <c r="G115"/>
  <c r="G113" s="1"/>
  <c r="E116"/>
  <c r="F116"/>
  <c r="G116"/>
  <c r="F103"/>
  <c r="G103"/>
  <c r="F104"/>
  <c r="G104"/>
  <c r="F109"/>
  <c r="G109"/>
  <c r="F110"/>
  <c r="G110"/>
  <c r="F125"/>
  <c r="F124"/>
  <c r="F123" s="1"/>
  <c r="E55"/>
  <c r="F50"/>
  <c r="F43" s="1"/>
  <c r="G50"/>
  <c r="G43" s="1"/>
  <c r="E50"/>
  <c r="G74"/>
  <c r="E74"/>
  <c r="G20"/>
  <c r="G19"/>
  <c r="F19"/>
  <c r="F20"/>
  <c r="E19"/>
  <c r="E38"/>
  <c r="E20" s="1"/>
  <c r="F90"/>
  <c r="F100" s="1"/>
  <c r="F89"/>
  <c r="F99" s="1"/>
  <c r="F88"/>
  <c r="F98" s="1"/>
  <c r="F80"/>
  <c r="F84" s="1"/>
  <c r="F85" s="1"/>
  <c r="F72"/>
  <c r="F65"/>
  <c r="F64"/>
  <c r="F60"/>
  <c r="F44"/>
  <c r="F42"/>
  <c r="F9"/>
  <c r="F8"/>
  <c r="F7"/>
  <c r="D8"/>
  <c r="D7"/>
  <c r="D43"/>
  <c r="D30"/>
  <c r="E42"/>
  <c r="G42"/>
  <c r="E44"/>
  <c r="G44"/>
  <c r="D44"/>
  <c r="D20"/>
  <c r="G102" l="1"/>
  <c r="G108" s="1"/>
  <c r="E43"/>
  <c r="F102"/>
  <c r="F108" s="1"/>
  <c r="E113"/>
  <c r="F113"/>
  <c r="F41"/>
  <c r="F18"/>
  <c r="F76"/>
  <c r="F128" s="1"/>
  <c r="F77"/>
  <c r="F129" s="1"/>
  <c r="F78"/>
  <c r="F130" s="1"/>
  <c r="F6"/>
  <c r="F87"/>
  <c r="F97" s="1"/>
  <c r="F63"/>
  <c r="G41"/>
  <c r="D19"/>
  <c r="D18" s="1"/>
  <c r="G18"/>
  <c r="E18"/>
  <c r="E41"/>
  <c r="D41"/>
  <c r="E8"/>
  <c r="G8"/>
  <c r="E7"/>
  <c r="G7"/>
  <c r="E9"/>
  <c r="E78" s="1"/>
  <c r="G9"/>
  <c r="G78" s="1"/>
  <c r="D9"/>
  <c r="D78" s="1"/>
  <c r="F127" l="1"/>
  <c r="F75"/>
  <c r="G6"/>
  <c r="E6"/>
  <c r="D6"/>
  <c r="C17" l="1"/>
  <c r="E72" l="1"/>
  <c r="G72"/>
  <c r="D72"/>
  <c r="E103" l="1"/>
  <c r="E104"/>
  <c r="E109"/>
  <c r="E110"/>
  <c r="D103"/>
  <c r="D104"/>
  <c r="D109"/>
  <c r="D110"/>
  <c r="D124"/>
  <c r="D125"/>
  <c r="E98"/>
  <c r="G88"/>
  <c r="E89"/>
  <c r="G89"/>
  <c r="G99" s="1"/>
  <c r="E90"/>
  <c r="E100" s="1"/>
  <c r="E130" s="1"/>
  <c r="G90"/>
  <c r="G100" s="1"/>
  <c r="D89"/>
  <c r="D99" s="1"/>
  <c r="D90"/>
  <c r="D100" s="1"/>
  <c r="D88"/>
  <c r="D98" s="1"/>
  <c r="E80"/>
  <c r="E84" s="1"/>
  <c r="E85" s="1"/>
  <c r="G80"/>
  <c r="G84" s="1"/>
  <c r="G85" s="1"/>
  <c r="D80"/>
  <c r="D84" s="1"/>
  <c r="D85" s="1"/>
  <c r="D65"/>
  <c r="D77" s="1"/>
  <c r="E65"/>
  <c r="E77" s="1"/>
  <c r="E60"/>
  <c r="G60"/>
  <c r="D60"/>
  <c r="E64"/>
  <c r="E76" s="1"/>
  <c r="G64"/>
  <c r="G76" s="1"/>
  <c r="D64"/>
  <c r="D76" s="1"/>
  <c r="E75" l="1"/>
  <c r="E128"/>
  <c r="D102"/>
  <c r="D108" s="1"/>
  <c r="G87"/>
  <c r="G97" s="1"/>
  <c r="E63"/>
  <c r="G98"/>
  <c r="G65"/>
  <c r="G77" s="1"/>
  <c r="G75" s="1"/>
  <c r="D87"/>
  <c r="D97" s="1"/>
  <c r="E102"/>
  <c r="E108" s="1"/>
  <c r="D129"/>
  <c r="E99"/>
  <c r="E87"/>
  <c r="E97" s="1"/>
  <c r="D63"/>
  <c r="D75" l="1"/>
  <c r="G63"/>
  <c r="D128"/>
  <c r="E129"/>
  <c r="E127" l="1"/>
  <c r="G129"/>
  <c r="C94" l="1"/>
  <c r="G128" l="1"/>
  <c r="G130"/>
  <c r="G127" l="1"/>
  <c r="D130" l="1"/>
  <c r="D127" s="1"/>
  <c r="D113"/>
  <c r="D126"/>
  <c r="D123" s="1"/>
</calcChain>
</file>

<file path=xl/sharedStrings.xml><?xml version="1.0" encoding="utf-8"?>
<sst xmlns="http://schemas.openxmlformats.org/spreadsheetml/2006/main" count="316" uniqueCount="76">
  <si>
    <t>Наименование основного мероприятия</t>
  </si>
  <si>
    <t xml:space="preserve">Источник финансирования </t>
  </si>
  <si>
    <t>2023 год</t>
  </si>
  <si>
    <t>2024 год</t>
  </si>
  <si>
    <t>1. Подпрограмма "Развитие образования Златоустовского городского округа"</t>
  </si>
  <si>
    <t>1. Организация предоставления дошкольного, общего и дополнительного образования детей</t>
  </si>
  <si>
    <t>Всего:</t>
  </si>
  <si>
    <t>местный бюджет</t>
  </si>
  <si>
    <t>областной бюджет</t>
  </si>
  <si>
    <t>федеральный бюджет</t>
  </si>
  <si>
    <t>в том числе:</t>
  </si>
  <si>
    <t xml:space="preserve">2. Укрепление материально-технической базы муниципальных образовательных организаций </t>
  </si>
  <si>
    <t>3. Обеспечение мер, направленных на здоровьесбережение учащихся общеобразовательных организаций</t>
  </si>
  <si>
    <t>4. Проведение мероприятий в сфере образования</t>
  </si>
  <si>
    <t>5. Организационное, методическое, аналитическое,  информационное сопровождение муниципальной программы</t>
  </si>
  <si>
    <t xml:space="preserve">6. Осуществление мер социальной поддержки граждан, имеющих детей: </t>
  </si>
  <si>
    <t>1) компенсация части платы, взимаемой с родителей (законных представителей) за присмотр и уход за детьми в образовательных организациях, реализующих образовательную программу дошкольного образования</t>
  </si>
  <si>
    <t>2) привлечение детей из малообеспеченных, неблагополучных семей, а также семей оказавшихся в трудной жизненной ситуации в расположенные на территории Златоустовского городского округа муниципальные дошкольные образовательные организации, через предоставление компенсации части родительской платы</t>
  </si>
  <si>
    <t>4) компенсация затрат родителей (законных представителей) детей-инвалидов в части организации обучения по основным общеобразовательным программам на дому</t>
  </si>
  <si>
    <t>Итого по  подпрограмме 1:</t>
  </si>
  <si>
    <t>Раздел 9. Обоснование объема финансовых ресурсов, необходимых для реализации программы</t>
  </si>
  <si>
    <t>Муниципальная программа "Развитие образования и молодежной политики Златоустовского городского округа"</t>
  </si>
  <si>
    <t>МКУ Управление образования и молодежной политики ЗГО</t>
  </si>
  <si>
    <t>2. Подпрограмма "Развитие молодежной политики, гражданско-патриотическое воспитание молодежи"</t>
  </si>
  <si>
    <t>1. Организация молодежных  культурно - досуговых, гражданско-патриотических мероприятий, а также по пропаганде здорового образа жизни и профилактике асоциального поведения</t>
  </si>
  <si>
    <t xml:space="preserve">1) организация и проведение мероприятий с детьми и молодежью </t>
  </si>
  <si>
    <t>2. Организация временного трудоустройства несовершеннолетних</t>
  </si>
  <si>
    <t>МКУ Управление физкультуры и спорта ЗГО</t>
  </si>
  <si>
    <t>Итого по подпрограмме 2:</t>
  </si>
  <si>
    <t>3. Подпрограмма "Современная школа"</t>
  </si>
  <si>
    <t>1. Региональный проект "Современная школа</t>
  </si>
  <si>
    <t>Итого по подпрограмме 3:</t>
  </si>
  <si>
    <t>1. Региональный проект "Социальная активность"</t>
  </si>
  <si>
    <t>Итого по подпрограмме 5:</t>
  </si>
  <si>
    <t>1. Региональный проект "Успех каждого ребенка"</t>
  </si>
  <si>
    <t>Всего по муниципальной программе :</t>
  </si>
  <si>
    <t>Раздел 4. Обоснование объема финансовых ресурсов, необходимых для реализации подпрограммы</t>
  </si>
  <si>
    <t>2025 год</t>
  </si>
  <si>
    <t>4. Подпрограмма "Социальная активность"</t>
  </si>
  <si>
    <t>5. Подпрограмма "Успех каждого ребенка"</t>
  </si>
  <si>
    <t>1) Обновление материально-технической базы в организациях, осуществляющих образовательную деятельность исключительно по адаптированным основным общеобразовательным программам</t>
  </si>
  <si>
    <t>2) Оборудование пунктов проведения экзаменов государственной итоговой аттестации по образовательным программам среднего общего образования</t>
  </si>
  <si>
    <t>Финансовое обеспечение муниципального задания на оказание муниципальных услуг (выполнение работ) общеобразовательными организациями (обеспечение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</si>
  <si>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Региональный проект "Патриотическое воспитание граждан Российской Федерации"</t>
  </si>
  <si>
    <t>Обеспечение бесплатным двухразовым горячим питанием обучающихся в муниципальных образовательных организациях, расположенных на территории Челябинской области, по образовательным программам основного общего, среднего общего образования один из родителей которых призван на военную службу по мобилизации в Вооруженные Силы Российской Федерации или является иным участником специальной военной операции на территориях Донецкой Народной Республики, Луганской Народной Республики, Запорожской области, Херсонской области и Украины</t>
  </si>
  <si>
    <t>Бюджетные инвестиции в объекты капитального строительства муниципальной собственности (Капитальные вложения в объекты государственной (муниципальной) собственности)</t>
  </si>
  <si>
    <t>Обеспечение выплат ежемесячного денежного вознаграждения за классное руководство педагогическим работникам муниципальных общеобразовательных организаций, реализующих образовательные программы начального общего, основного общего и среднего общего образования, в том числе адаптированные основные общеобразовательные программы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</si>
  <si>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</si>
  <si>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и обеспечение дополнительного образования детей в муниципальных общеобразовательных организациях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</si>
  <si>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и обеспечение дополнительного образования детей в муниципальных общеобразовательных организациях для обучающихся с ограниченными возможностями здоровья</t>
  </si>
  <si>
    <t>Организация предоставления психолого-педагогической, медицинской и социальной помощи обучающимся, испытывающим трудности в освоении основных общеобразовательных программ, своем развитии и социальной адаптации</t>
  </si>
  <si>
    <t>Финансовое обеспечение выполнения функций органов местного самоуправления и учреждений</t>
  </si>
  <si>
    <t>Единовременная социальная выплата учителям муниципальных общеобразовательных учреждений, расположенных на территории Златоустовского городского округа</t>
  </si>
  <si>
    <t>Оснащение современным оборудованием образовательных организаций, реализующих образовательные программы дошкольного образования, для получения детьми качественного образования</t>
  </si>
  <si>
    <t>Проведение капитального ремонта зданий и сооружений муниципальных организаций отдыха и оздоровления детей</t>
  </si>
  <si>
    <t>Проведение ремонтных работ по замене оконных блоков в муниципальных общеобразовательных организациях</t>
  </si>
  <si>
    <t>Ремонт и противопожарные мероприятия в муниципальных учреждениях</t>
  </si>
  <si>
    <t>Создание в муниципальных образовательных организациях, реализующих образовательную программу дошкольного образования, условий для получения детьми дошкольного возраста с ограниченными возможностями здоровья качественного образования и коррекции развития</t>
  </si>
  <si>
    <t>Обеспечение молоком (молочной продукцией) обучающихся по образовательным программам начального общего образования в муниципальных общеобразовательных организациях</t>
  </si>
  <si>
    <t>Обеспечение питанием детей из малообеспеченных семей и детей с нарушениями здоровья, обучающихся в муниципальных образовательных организациях</t>
  </si>
  <si>
    <t>Организация бесплатного горячего питания обучающихся, получающих начальное общее образование в муниципальных образовательных организациях</t>
  </si>
  <si>
    <t>Организация отдыха детей в каникулярное время</t>
  </si>
  <si>
    <t>Субсидия юридическим лицам на организацию отдыха детей в каникулярное время в загородных оздоровительных лагерях</t>
  </si>
  <si>
    <t>МБУ "Капитальное строительство"</t>
  </si>
  <si>
    <t>Приобретение наглядных материалов, пропагандирующих необходимость гигиены полости рта, для муниципальных образовательных организаций, реализующих образовательные программы дошкольного образования, в целях формирования здорового образа жизни детей дошкольного возраста</t>
  </si>
  <si>
    <t>2026 год</t>
  </si>
  <si>
    <t>Реализация инициативных проектов ("Комплексное благоустройство стадиона Муниципального автономного образовательного учреждения "Средняя общеобразовательная школа № 21" Структурное подразделение "Основная общеобразовательная школа № 29")</t>
  </si>
  <si>
    <t>Проведение капитального ремонта зданий и сооружений муниципальных организаций дошкольного образования</t>
  </si>
  <si>
    <t>Создание современной инфраструктуры для отдыха детей и их оздоровления, путем возведения некапитальных строений, сооружений (быстровозводимых конструкций), а также проведения капитального ремонта объектов инфраструктуры организаций отдыха детей и их оздоровления</t>
  </si>
  <si>
    <t>Итого по подпрограмме 4:</t>
  </si>
  <si>
    <t>Общий итог:</t>
  </si>
  <si>
    <t>1) Создание новых мест в образовательных организациях различных типов для реализации дополнительных общеразвивающих программ всех направленностей</t>
  </si>
  <si>
    <t>2) Создание центров цифрового образования "IT-куб"</t>
  </si>
  <si>
    <t>3) Компенсация расходов родителей (законных представителей) на организацию обучения лиц, являвшихся детьми-инвалидами, достигнувшими совершеннолетия и имеющих статус инвалида, обучающихся по основным общеобразовательным программам, в том числе по адаптированным образовательным программам общего образования, в форме семейного образования и самообразования</t>
  </si>
  <si>
    <t>Испонители/                                            соисполнители</t>
  </si>
  <si>
    <t>Испонители/                                              соисполнители</t>
  </si>
</sst>
</file>

<file path=xl/styles.xml><?xml version="1.0" encoding="utf-8"?>
<styleSheet xmlns="http://schemas.openxmlformats.org/spreadsheetml/2006/main">
  <numFmts count="9">
    <numFmt numFmtId="43" formatCode="_-* #,##0.00\ _₽_-;\-* #,##0.00\ _₽_-;_-* &quot;-&quot;??\ _₽_-;_-@_-"/>
    <numFmt numFmtId="164" formatCode="_-* #,##0.00_р_._-;\-* #,##0.00_р_._-;_-* &quot;-&quot;??_р_._-;_-@_-"/>
    <numFmt numFmtId="165" formatCode="_-* #,##0.0_р_._-;\-* #,##0.0_р_._-;_-* &quot;-&quot;??_р_._-;_-@_-"/>
    <numFmt numFmtId="166" formatCode="_-* #,##0.00000_р_._-;\-* #,##0.00000_р_._-;_-* &quot;-&quot;??_р_._-;_-@_-"/>
    <numFmt numFmtId="167" formatCode="_-* #,##0.00000\ _₽_-;\-* #,##0.00000\ _₽_-;_-* &quot;-&quot;?????\ _₽_-;_-@_-"/>
    <numFmt numFmtId="168" formatCode="_(* #,##0.00_);_(* \(#,##0.00\);_(* &quot;-&quot;??_);_(@_)"/>
    <numFmt numFmtId="169" formatCode="?"/>
    <numFmt numFmtId="170" formatCode="_-* #,##0.000000_р_._-;\-* #,##0.000000_р_._-;_-* &quot;-&quot;??_р_._-;_-@_-"/>
    <numFmt numFmtId="171" formatCode="#,##0.0"/>
  </numFmts>
  <fonts count="8">
    <font>
      <sz val="10"/>
      <name val="Arial Cyr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"/>
      <family val="2"/>
      <charset val="204"/>
    </font>
    <font>
      <sz val="8"/>
      <name val="Arial Cyr"/>
      <charset val="204"/>
    </font>
    <font>
      <sz val="22"/>
      <name val="Times New Roman"/>
      <family val="1"/>
      <charset val="204"/>
    </font>
    <font>
      <sz val="24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168" fontId="4" fillId="0" borderId="0" applyFont="0" applyFill="0" applyBorder="0" applyAlignment="0" applyProtection="0"/>
  </cellStyleXfs>
  <cellXfs count="67">
    <xf numFmtId="0" fontId="0" fillId="0" borderId="0" xfId="0"/>
    <xf numFmtId="0" fontId="2" fillId="0" borderId="0" xfId="0" applyFont="1" applyAlignment="1">
      <alignment wrapText="1"/>
    </xf>
    <xf numFmtId="165" fontId="2" fillId="0" borderId="0" xfId="1" applyNumberFormat="1" applyFont="1" applyFill="1" applyAlignment="1">
      <alignment wrapText="1"/>
    </xf>
    <xf numFmtId="0" fontId="2" fillId="0" borderId="0" xfId="0" applyFont="1" applyAlignment="1">
      <alignment horizontal="center" vertical="center" wrapText="1"/>
    </xf>
    <xf numFmtId="166" fontId="2" fillId="0" borderId="2" xfId="1" applyNumberFormat="1" applyFont="1" applyFill="1" applyBorder="1" applyAlignment="1">
      <alignment horizontal="center" vertical="center" wrapText="1"/>
    </xf>
    <xf numFmtId="166" fontId="2" fillId="2" borderId="2" xfId="1" applyNumberFormat="1" applyFont="1" applyFill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166" fontId="2" fillId="0" borderId="2" xfId="0" applyNumberFormat="1" applyFont="1" applyBorder="1" applyAlignment="1">
      <alignment horizontal="center" vertical="center" wrapText="1"/>
    </xf>
    <xf numFmtId="166" fontId="2" fillId="0" borderId="2" xfId="1" applyNumberFormat="1" applyFont="1" applyBorder="1" applyAlignment="1">
      <alignment horizontal="center" vertical="center" wrapText="1"/>
    </xf>
    <xf numFmtId="170" fontId="2" fillId="0" borderId="2" xfId="1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 shrinkToFit="1"/>
    </xf>
    <xf numFmtId="0" fontId="2" fillId="0" borderId="0" xfId="0" applyFont="1" applyFill="1" applyAlignment="1">
      <alignment wrapText="1"/>
    </xf>
    <xf numFmtId="0" fontId="3" fillId="0" borderId="0" xfId="0" applyFont="1" applyFill="1" applyAlignment="1">
      <alignment horizontal="right"/>
    </xf>
    <xf numFmtId="166" fontId="3" fillId="0" borderId="0" xfId="0" applyNumberFormat="1" applyFont="1" applyFill="1" applyAlignment="1">
      <alignment horizontal="right"/>
    </xf>
    <xf numFmtId="166" fontId="2" fillId="0" borderId="1" xfId="0" applyNumberFormat="1" applyFont="1" applyFill="1" applyBorder="1" applyAlignment="1">
      <alignment horizontal="right" wrapText="1"/>
    </xf>
    <xf numFmtId="166" fontId="2" fillId="0" borderId="0" xfId="0" applyNumberFormat="1" applyFont="1" applyFill="1" applyAlignment="1">
      <alignment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 shrinkToFit="1"/>
    </xf>
    <xf numFmtId="166" fontId="2" fillId="0" borderId="2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166" fontId="2" fillId="0" borderId="0" xfId="0" applyNumberFormat="1" applyFont="1" applyFill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171" fontId="2" fillId="0" borderId="2" xfId="0" applyNumberFormat="1" applyFont="1" applyFill="1" applyBorder="1" applyAlignment="1">
      <alignment horizontal="center" vertical="center"/>
    </xf>
    <xf numFmtId="4" fontId="2" fillId="0" borderId="2" xfId="0" applyNumberFormat="1" applyFont="1" applyFill="1" applyBorder="1" applyAlignment="1">
      <alignment horizontal="center" vertical="center"/>
    </xf>
    <xf numFmtId="169" fontId="2" fillId="0" borderId="2" xfId="0" applyNumberFormat="1" applyFont="1" applyFill="1" applyBorder="1" applyAlignment="1">
      <alignment horizontal="center" vertical="center" wrapText="1"/>
    </xf>
    <xf numFmtId="171" fontId="2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 shrinkToFit="1"/>
    </xf>
    <xf numFmtId="169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/>
    </xf>
    <xf numFmtId="4" fontId="2" fillId="3" borderId="2" xfId="0" applyNumberFormat="1" applyFont="1" applyFill="1" applyBorder="1" applyAlignment="1">
      <alignment horizontal="center" vertical="center"/>
    </xf>
    <xf numFmtId="167" fontId="2" fillId="0" borderId="0" xfId="0" applyNumberFormat="1" applyFont="1" applyAlignment="1">
      <alignment horizontal="center" vertical="center" wrapText="1"/>
    </xf>
    <xf numFmtId="164" fontId="2" fillId="0" borderId="0" xfId="1" applyFont="1" applyAlignment="1">
      <alignment horizontal="center" vertical="center" wrapText="1"/>
    </xf>
    <xf numFmtId="43" fontId="2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49" fontId="2" fillId="0" borderId="6" xfId="0" applyNumberFormat="1" applyFont="1" applyBorder="1" applyAlignment="1">
      <alignment horizontal="center" vertical="center" wrapText="1"/>
    </xf>
    <xf numFmtId="49" fontId="2" fillId="0" borderId="7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170" fontId="2" fillId="0" borderId="2" xfId="1" applyNumberFormat="1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 shrinkToFit="1"/>
    </xf>
    <xf numFmtId="0" fontId="2" fillId="0" borderId="8" xfId="0" applyFont="1" applyBorder="1" applyAlignment="1">
      <alignment horizontal="center" vertical="center" wrapText="1" shrinkToFit="1"/>
    </xf>
    <xf numFmtId="0" fontId="2" fillId="0" borderId="7" xfId="0" applyFont="1" applyBorder="1" applyAlignment="1">
      <alignment horizontal="center" vertical="center" wrapText="1" shrinkToFit="1"/>
    </xf>
    <xf numFmtId="49" fontId="2" fillId="0" borderId="8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 shrinkToFi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 shrinkToFi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wrapText="1"/>
    </xf>
    <xf numFmtId="49" fontId="2" fillId="0" borderId="6" xfId="0" applyNumberFormat="1" applyFont="1" applyFill="1" applyBorder="1" applyAlignment="1">
      <alignment horizontal="center" vertical="center" wrapText="1"/>
    </xf>
    <xf numFmtId="49" fontId="2" fillId="0" borderId="7" xfId="0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 shrinkToFit="1"/>
    </xf>
    <xf numFmtId="0" fontId="2" fillId="0" borderId="8" xfId="0" applyFont="1" applyFill="1" applyBorder="1" applyAlignment="1">
      <alignment horizontal="center" vertical="center" wrapText="1" shrinkToFit="1"/>
    </xf>
    <xf numFmtId="0" fontId="2" fillId="0" borderId="7" xfId="0" applyFont="1" applyFill="1" applyBorder="1" applyAlignment="1">
      <alignment horizontal="center" vertical="center" wrapText="1" shrinkToFit="1"/>
    </xf>
    <xf numFmtId="49" fontId="2" fillId="0" borderId="8" xfId="0" applyNumberFormat="1" applyFont="1" applyFill="1" applyBorder="1" applyAlignment="1">
      <alignment horizontal="center" vertical="center" wrapText="1"/>
    </xf>
    <xf numFmtId="2" fontId="2" fillId="0" borderId="6" xfId="0" applyNumberFormat="1" applyFont="1" applyFill="1" applyBorder="1" applyAlignment="1">
      <alignment horizontal="center" vertical="center" wrapText="1"/>
    </xf>
    <xf numFmtId="2" fontId="2" fillId="0" borderId="7" xfId="0" applyNumberFormat="1" applyFont="1" applyFill="1" applyBorder="1" applyAlignment="1">
      <alignment horizontal="center" vertical="center" wrapText="1"/>
    </xf>
  </cellXfs>
  <cellStyles count="3">
    <cellStyle name="Обычный" xfId="0" builtinId="0"/>
    <cellStyle name="Финансовый" xfId="1" builtinId="3"/>
    <cellStyle name="Финансовый 2" xfId="2"/>
  </cellStyles>
  <dxfs count="1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0"/>
    <pageSetUpPr fitToPage="1"/>
  </sheetPr>
  <dimension ref="A1:G141"/>
  <sheetViews>
    <sheetView tabSelected="1" zoomScale="60" zoomScaleNormal="60" workbookViewId="0">
      <pane xSplit="3" ySplit="3" topLeftCell="D4" activePane="bottomRight" state="frozen"/>
      <selection pane="topRight" activeCell="C1" sqref="C1"/>
      <selection pane="bottomLeft" activeCell="A2" sqref="A2"/>
      <selection pane="bottomRight" sqref="A1:G130"/>
    </sheetView>
  </sheetViews>
  <sheetFormatPr defaultRowHeight="15.75"/>
  <cols>
    <col min="1" max="1" width="62.28515625" style="3" customWidth="1"/>
    <col min="2" max="2" width="27.140625" style="27" customWidth="1"/>
    <col min="3" max="3" width="22.140625" style="3" customWidth="1"/>
    <col min="4" max="4" width="25.85546875" style="3" customWidth="1"/>
    <col min="5" max="5" width="21.140625" style="3" customWidth="1"/>
    <col min="6" max="6" width="25.5703125" style="3" customWidth="1"/>
    <col min="7" max="7" width="26" style="3" customWidth="1"/>
    <col min="8" max="216" width="9.140625" style="1"/>
    <col min="217" max="217" width="47.140625" style="1" customWidth="1"/>
    <col min="218" max="218" width="27.140625" style="1" customWidth="1"/>
    <col min="219" max="219" width="22.140625" style="1" customWidth="1"/>
    <col min="220" max="220" width="19" style="1" customWidth="1"/>
    <col min="221" max="221" width="21.42578125" style="1" customWidth="1"/>
    <col min="222" max="222" width="20.7109375" style="1" customWidth="1"/>
    <col min="223" max="223" width="20.140625" style="1" customWidth="1"/>
    <col min="224" max="226" width="22" style="1" customWidth="1"/>
    <col min="227" max="227" width="16.85546875" style="1" bestFit="1" customWidth="1"/>
    <col min="228" max="472" width="9.140625" style="1"/>
    <col min="473" max="473" width="47.140625" style="1" customWidth="1"/>
    <col min="474" max="474" width="27.140625" style="1" customWidth="1"/>
    <col min="475" max="475" width="22.140625" style="1" customWidth="1"/>
    <col min="476" max="476" width="19" style="1" customWidth="1"/>
    <col min="477" max="477" width="21.42578125" style="1" customWidth="1"/>
    <col min="478" max="478" width="20.7109375" style="1" customWidth="1"/>
    <col min="479" max="479" width="20.140625" style="1" customWidth="1"/>
    <col min="480" max="482" width="22" style="1" customWidth="1"/>
    <col min="483" max="483" width="16.85546875" style="1" bestFit="1" customWidth="1"/>
    <col min="484" max="728" width="9.140625" style="1"/>
    <col min="729" max="729" width="47.140625" style="1" customWidth="1"/>
    <col min="730" max="730" width="27.140625" style="1" customWidth="1"/>
    <col min="731" max="731" width="22.140625" style="1" customWidth="1"/>
    <col min="732" max="732" width="19" style="1" customWidth="1"/>
    <col min="733" max="733" width="21.42578125" style="1" customWidth="1"/>
    <col min="734" max="734" width="20.7109375" style="1" customWidth="1"/>
    <col min="735" max="735" width="20.140625" style="1" customWidth="1"/>
    <col min="736" max="738" width="22" style="1" customWidth="1"/>
    <col min="739" max="739" width="16.85546875" style="1" bestFit="1" customWidth="1"/>
    <col min="740" max="984" width="9.140625" style="1"/>
    <col min="985" max="985" width="47.140625" style="1" customWidth="1"/>
    <col min="986" max="986" width="27.140625" style="1" customWidth="1"/>
    <col min="987" max="987" width="22.140625" style="1" customWidth="1"/>
    <col min="988" max="988" width="19" style="1" customWidth="1"/>
    <col min="989" max="989" width="21.42578125" style="1" customWidth="1"/>
    <col min="990" max="990" width="20.7109375" style="1" customWidth="1"/>
    <col min="991" max="991" width="20.140625" style="1" customWidth="1"/>
    <col min="992" max="994" width="22" style="1" customWidth="1"/>
    <col min="995" max="995" width="16.85546875" style="1" bestFit="1" customWidth="1"/>
    <col min="996" max="1240" width="9.140625" style="1"/>
    <col min="1241" max="1241" width="47.140625" style="1" customWidth="1"/>
    <col min="1242" max="1242" width="27.140625" style="1" customWidth="1"/>
    <col min="1243" max="1243" width="22.140625" style="1" customWidth="1"/>
    <col min="1244" max="1244" width="19" style="1" customWidth="1"/>
    <col min="1245" max="1245" width="21.42578125" style="1" customWidth="1"/>
    <col min="1246" max="1246" width="20.7109375" style="1" customWidth="1"/>
    <col min="1247" max="1247" width="20.140625" style="1" customWidth="1"/>
    <col min="1248" max="1250" width="22" style="1" customWidth="1"/>
    <col min="1251" max="1251" width="16.85546875" style="1" bestFit="1" customWidth="1"/>
    <col min="1252" max="1496" width="9.140625" style="1"/>
    <col min="1497" max="1497" width="47.140625" style="1" customWidth="1"/>
    <col min="1498" max="1498" width="27.140625" style="1" customWidth="1"/>
    <col min="1499" max="1499" width="22.140625" style="1" customWidth="1"/>
    <col min="1500" max="1500" width="19" style="1" customWidth="1"/>
    <col min="1501" max="1501" width="21.42578125" style="1" customWidth="1"/>
    <col min="1502" max="1502" width="20.7109375" style="1" customWidth="1"/>
    <col min="1503" max="1503" width="20.140625" style="1" customWidth="1"/>
    <col min="1504" max="1506" width="22" style="1" customWidth="1"/>
    <col min="1507" max="1507" width="16.85546875" style="1" bestFit="1" customWidth="1"/>
    <col min="1508" max="1752" width="9.140625" style="1"/>
    <col min="1753" max="1753" width="47.140625" style="1" customWidth="1"/>
    <col min="1754" max="1754" width="27.140625" style="1" customWidth="1"/>
    <col min="1755" max="1755" width="22.140625" style="1" customWidth="1"/>
    <col min="1756" max="1756" width="19" style="1" customWidth="1"/>
    <col min="1757" max="1757" width="21.42578125" style="1" customWidth="1"/>
    <col min="1758" max="1758" width="20.7109375" style="1" customWidth="1"/>
    <col min="1759" max="1759" width="20.140625" style="1" customWidth="1"/>
    <col min="1760" max="1762" width="22" style="1" customWidth="1"/>
    <col min="1763" max="1763" width="16.85546875" style="1" bestFit="1" customWidth="1"/>
    <col min="1764" max="2008" width="9.140625" style="1"/>
    <col min="2009" max="2009" width="47.140625" style="1" customWidth="1"/>
    <col min="2010" max="2010" width="27.140625" style="1" customWidth="1"/>
    <col min="2011" max="2011" width="22.140625" style="1" customWidth="1"/>
    <col min="2012" max="2012" width="19" style="1" customWidth="1"/>
    <col min="2013" max="2013" width="21.42578125" style="1" customWidth="1"/>
    <col min="2014" max="2014" width="20.7109375" style="1" customWidth="1"/>
    <col min="2015" max="2015" width="20.140625" style="1" customWidth="1"/>
    <col min="2016" max="2018" width="22" style="1" customWidth="1"/>
    <col min="2019" max="2019" width="16.85546875" style="1" bestFit="1" customWidth="1"/>
    <col min="2020" max="2264" width="9.140625" style="1"/>
    <col min="2265" max="2265" width="47.140625" style="1" customWidth="1"/>
    <col min="2266" max="2266" width="27.140625" style="1" customWidth="1"/>
    <col min="2267" max="2267" width="22.140625" style="1" customWidth="1"/>
    <col min="2268" max="2268" width="19" style="1" customWidth="1"/>
    <col min="2269" max="2269" width="21.42578125" style="1" customWidth="1"/>
    <col min="2270" max="2270" width="20.7109375" style="1" customWidth="1"/>
    <col min="2271" max="2271" width="20.140625" style="1" customWidth="1"/>
    <col min="2272" max="2274" width="22" style="1" customWidth="1"/>
    <col min="2275" max="2275" width="16.85546875" style="1" bestFit="1" customWidth="1"/>
    <col min="2276" max="2520" width="9.140625" style="1"/>
    <col min="2521" max="2521" width="47.140625" style="1" customWidth="1"/>
    <col min="2522" max="2522" width="27.140625" style="1" customWidth="1"/>
    <col min="2523" max="2523" width="22.140625" style="1" customWidth="1"/>
    <col min="2524" max="2524" width="19" style="1" customWidth="1"/>
    <col min="2525" max="2525" width="21.42578125" style="1" customWidth="1"/>
    <col min="2526" max="2526" width="20.7109375" style="1" customWidth="1"/>
    <col min="2527" max="2527" width="20.140625" style="1" customWidth="1"/>
    <col min="2528" max="2530" width="22" style="1" customWidth="1"/>
    <col min="2531" max="2531" width="16.85546875" style="1" bestFit="1" customWidth="1"/>
    <col min="2532" max="2776" width="9.140625" style="1"/>
    <col min="2777" max="2777" width="47.140625" style="1" customWidth="1"/>
    <col min="2778" max="2778" width="27.140625" style="1" customWidth="1"/>
    <col min="2779" max="2779" width="22.140625" style="1" customWidth="1"/>
    <col min="2780" max="2780" width="19" style="1" customWidth="1"/>
    <col min="2781" max="2781" width="21.42578125" style="1" customWidth="1"/>
    <col min="2782" max="2782" width="20.7109375" style="1" customWidth="1"/>
    <col min="2783" max="2783" width="20.140625" style="1" customWidth="1"/>
    <col min="2784" max="2786" width="22" style="1" customWidth="1"/>
    <col min="2787" max="2787" width="16.85546875" style="1" bestFit="1" customWidth="1"/>
    <col min="2788" max="3032" width="9.140625" style="1"/>
    <col min="3033" max="3033" width="47.140625" style="1" customWidth="1"/>
    <col min="3034" max="3034" width="27.140625" style="1" customWidth="1"/>
    <col min="3035" max="3035" width="22.140625" style="1" customWidth="1"/>
    <col min="3036" max="3036" width="19" style="1" customWidth="1"/>
    <col min="3037" max="3037" width="21.42578125" style="1" customWidth="1"/>
    <col min="3038" max="3038" width="20.7109375" style="1" customWidth="1"/>
    <col min="3039" max="3039" width="20.140625" style="1" customWidth="1"/>
    <col min="3040" max="3042" width="22" style="1" customWidth="1"/>
    <col min="3043" max="3043" width="16.85546875" style="1" bestFit="1" customWidth="1"/>
    <col min="3044" max="3288" width="9.140625" style="1"/>
    <col min="3289" max="3289" width="47.140625" style="1" customWidth="1"/>
    <col min="3290" max="3290" width="27.140625" style="1" customWidth="1"/>
    <col min="3291" max="3291" width="22.140625" style="1" customWidth="1"/>
    <col min="3292" max="3292" width="19" style="1" customWidth="1"/>
    <col min="3293" max="3293" width="21.42578125" style="1" customWidth="1"/>
    <col min="3294" max="3294" width="20.7109375" style="1" customWidth="1"/>
    <col min="3295" max="3295" width="20.140625" style="1" customWidth="1"/>
    <col min="3296" max="3298" width="22" style="1" customWidth="1"/>
    <col min="3299" max="3299" width="16.85546875" style="1" bestFit="1" customWidth="1"/>
    <col min="3300" max="3544" width="9.140625" style="1"/>
    <col min="3545" max="3545" width="47.140625" style="1" customWidth="1"/>
    <col min="3546" max="3546" width="27.140625" style="1" customWidth="1"/>
    <col min="3547" max="3547" width="22.140625" style="1" customWidth="1"/>
    <col min="3548" max="3548" width="19" style="1" customWidth="1"/>
    <col min="3549" max="3549" width="21.42578125" style="1" customWidth="1"/>
    <col min="3550" max="3550" width="20.7109375" style="1" customWidth="1"/>
    <col min="3551" max="3551" width="20.140625" style="1" customWidth="1"/>
    <col min="3552" max="3554" width="22" style="1" customWidth="1"/>
    <col min="3555" max="3555" width="16.85546875" style="1" bestFit="1" customWidth="1"/>
    <col min="3556" max="3800" width="9.140625" style="1"/>
    <col min="3801" max="3801" width="47.140625" style="1" customWidth="1"/>
    <col min="3802" max="3802" width="27.140625" style="1" customWidth="1"/>
    <col min="3803" max="3803" width="22.140625" style="1" customWidth="1"/>
    <col min="3804" max="3804" width="19" style="1" customWidth="1"/>
    <col min="3805" max="3805" width="21.42578125" style="1" customWidth="1"/>
    <col min="3806" max="3806" width="20.7109375" style="1" customWidth="1"/>
    <col min="3807" max="3807" width="20.140625" style="1" customWidth="1"/>
    <col min="3808" max="3810" width="22" style="1" customWidth="1"/>
    <col min="3811" max="3811" width="16.85546875" style="1" bestFit="1" customWidth="1"/>
    <col min="3812" max="4056" width="9.140625" style="1"/>
    <col min="4057" max="4057" width="47.140625" style="1" customWidth="1"/>
    <col min="4058" max="4058" width="27.140625" style="1" customWidth="1"/>
    <col min="4059" max="4059" width="22.140625" style="1" customWidth="1"/>
    <col min="4060" max="4060" width="19" style="1" customWidth="1"/>
    <col min="4061" max="4061" width="21.42578125" style="1" customWidth="1"/>
    <col min="4062" max="4062" width="20.7109375" style="1" customWidth="1"/>
    <col min="4063" max="4063" width="20.140625" style="1" customWidth="1"/>
    <col min="4064" max="4066" width="22" style="1" customWidth="1"/>
    <col min="4067" max="4067" width="16.85546875" style="1" bestFit="1" customWidth="1"/>
    <col min="4068" max="4312" width="9.140625" style="1"/>
    <col min="4313" max="4313" width="47.140625" style="1" customWidth="1"/>
    <col min="4314" max="4314" width="27.140625" style="1" customWidth="1"/>
    <col min="4315" max="4315" width="22.140625" style="1" customWidth="1"/>
    <col min="4316" max="4316" width="19" style="1" customWidth="1"/>
    <col min="4317" max="4317" width="21.42578125" style="1" customWidth="1"/>
    <col min="4318" max="4318" width="20.7109375" style="1" customWidth="1"/>
    <col min="4319" max="4319" width="20.140625" style="1" customWidth="1"/>
    <col min="4320" max="4322" width="22" style="1" customWidth="1"/>
    <col min="4323" max="4323" width="16.85546875" style="1" bestFit="1" customWidth="1"/>
    <col min="4324" max="4568" width="9.140625" style="1"/>
    <col min="4569" max="4569" width="47.140625" style="1" customWidth="1"/>
    <col min="4570" max="4570" width="27.140625" style="1" customWidth="1"/>
    <col min="4571" max="4571" width="22.140625" style="1" customWidth="1"/>
    <col min="4572" max="4572" width="19" style="1" customWidth="1"/>
    <col min="4573" max="4573" width="21.42578125" style="1" customWidth="1"/>
    <col min="4574" max="4574" width="20.7109375" style="1" customWidth="1"/>
    <col min="4575" max="4575" width="20.140625" style="1" customWidth="1"/>
    <col min="4576" max="4578" width="22" style="1" customWidth="1"/>
    <col min="4579" max="4579" width="16.85546875" style="1" bestFit="1" customWidth="1"/>
    <col min="4580" max="4824" width="9.140625" style="1"/>
    <col min="4825" max="4825" width="47.140625" style="1" customWidth="1"/>
    <col min="4826" max="4826" width="27.140625" style="1" customWidth="1"/>
    <col min="4827" max="4827" width="22.140625" style="1" customWidth="1"/>
    <col min="4828" max="4828" width="19" style="1" customWidth="1"/>
    <col min="4829" max="4829" width="21.42578125" style="1" customWidth="1"/>
    <col min="4830" max="4830" width="20.7109375" style="1" customWidth="1"/>
    <col min="4831" max="4831" width="20.140625" style="1" customWidth="1"/>
    <col min="4832" max="4834" width="22" style="1" customWidth="1"/>
    <col min="4835" max="4835" width="16.85546875" style="1" bestFit="1" customWidth="1"/>
    <col min="4836" max="5080" width="9.140625" style="1"/>
    <col min="5081" max="5081" width="47.140625" style="1" customWidth="1"/>
    <col min="5082" max="5082" width="27.140625" style="1" customWidth="1"/>
    <col min="5083" max="5083" width="22.140625" style="1" customWidth="1"/>
    <col min="5084" max="5084" width="19" style="1" customWidth="1"/>
    <col min="5085" max="5085" width="21.42578125" style="1" customWidth="1"/>
    <col min="5086" max="5086" width="20.7109375" style="1" customWidth="1"/>
    <col min="5087" max="5087" width="20.140625" style="1" customWidth="1"/>
    <col min="5088" max="5090" width="22" style="1" customWidth="1"/>
    <col min="5091" max="5091" width="16.85546875" style="1" bestFit="1" customWidth="1"/>
    <col min="5092" max="5336" width="9.140625" style="1"/>
    <col min="5337" max="5337" width="47.140625" style="1" customWidth="1"/>
    <col min="5338" max="5338" width="27.140625" style="1" customWidth="1"/>
    <col min="5339" max="5339" width="22.140625" style="1" customWidth="1"/>
    <col min="5340" max="5340" width="19" style="1" customWidth="1"/>
    <col min="5341" max="5341" width="21.42578125" style="1" customWidth="1"/>
    <col min="5342" max="5342" width="20.7109375" style="1" customWidth="1"/>
    <col min="5343" max="5343" width="20.140625" style="1" customWidth="1"/>
    <col min="5344" max="5346" width="22" style="1" customWidth="1"/>
    <col min="5347" max="5347" width="16.85546875" style="1" bestFit="1" customWidth="1"/>
    <col min="5348" max="5592" width="9.140625" style="1"/>
    <col min="5593" max="5593" width="47.140625" style="1" customWidth="1"/>
    <col min="5594" max="5594" width="27.140625" style="1" customWidth="1"/>
    <col min="5595" max="5595" width="22.140625" style="1" customWidth="1"/>
    <col min="5596" max="5596" width="19" style="1" customWidth="1"/>
    <col min="5597" max="5597" width="21.42578125" style="1" customWidth="1"/>
    <col min="5598" max="5598" width="20.7109375" style="1" customWidth="1"/>
    <col min="5599" max="5599" width="20.140625" style="1" customWidth="1"/>
    <col min="5600" max="5602" width="22" style="1" customWidth="1"/>
    <col min="5603" max="5603" width="16.85546875" style="1" bestFit="1" customWidth="1"/>
    <col min="5604" max="5848" width="9.140625" style="1"/>
    <col min="5849" max="5849" width="47.140625" style="1" customWidth="1"/>
    <col min="5850" max="5850" width="27.140625" style="1" customWidth="1"/>
    <col min="5851" max="5851" width="22.140625" style="1" customWidth="1"/>
    <col min="5852" max="5852" width="19" style="1" customWidth="1"/>
    <col min="5853" max="5853" width="21.42578125" style="1" customWidth="1"/>
    <col min="5854" max="5854" width="20.7109375" style="1" customWidth="1"/>
    <col min="5855" max="5855" width="20.140625" style="1" customWidth="1"/>
    <col min="5856" max="5858" width="22" style="1" customWidth="1"/>
    <col min="5859" max="5859" width="16.85546875" style="1" bestFit="1" customWidth="1"/>
    <col min="5860" max="6104" width="9.140625" style="1"/>
    <col min="6105" max="6105" width="47.140625" style="1" customWidth="1"/>
    <col min="6106" max="6106" width="27.140625" style="1" customWidth="1"/>
    <col min="6107" max="6107" width="22.140625" style="1" customWidth="1"/>
    <col min="6108" max="6108" width="19" style="1" customWidth="1"/>
    <col min="6109" max="6109" width="21.42578125" style="1" customWidth="1"/>
    <col min="6110" max="6110" width="20.7109375" style="1" customWidth="1"/>
    <col min="6111" max="6111" width="20.140625" style="1" customWidth="1"/>
    <col min="6112" max="6114" width="22" style="1" customWidth="1"/>
    <col min="6115" max="6115" width="16.85546875" style="1" bestFit="1" customWidth="1"/>
    <col min="6116" max="6360" width="9.140625" style="1"/>
    <col min="6361" max="6361" width="47.140625" style="1" customWidth="1"/>
    <col min="6362" max="6362" width="27.140625" style="1" customWidth="1"/>
    <col min="6363" max="6363" width="22.140625" style="1" customWidth="1"/>
    <col min="6364" max="6364" width="19" style="1" customWidth="1"/>
    <col min="6365" max="6365" width="21.42578125" style="1" customWidth="1"/>
    <col min="6366" max="6366" width="20.7109375" style="1" customWidth="1"/>
    <col min="6367" max="6367" width="20.140625" style="1" customWidth="1"/>
    <col min="6368" max="6370" width="22" style="1" customWidth="1"/>
    <col min="6371" max="6371" width="16.85546875" style="1" bestFit="1" customWidth="1"/>
    <col min="6372" max="6616" width="9.140625" style="1"/>
    <col min="6617" max="6617" width="47.140625" style="1" customWidth="1"/>
    <col min="6618" max="6618" width="27.140625" style="1" customWidth="1"/>
    <col min="6619" max="6619" width="22.140625" style="1" customWidth="1"/>
    <col min="6620" max="6620" width="19" style="1" customWidth="1"/>
    <col min="6621" max="6621" width="21.42578125" style="1" customWidth="1"/>
    <col min="6622" max="6622" width="20.7109375" style="1" customWidth="1"/>
    <col min="6623" max="6623" width="20.140625" style="1" customWidth="1"/>
    <col min="6624" max="6626" width="22" style="1" customWidth="1"/>
    <col min="6627" max="6627" width="16.85546875" style="1" bestFit="1" customWidth="1"/>
    <col min="6628" max="6872" width="9.140625" style="1"/>
    <col min="6873" max="6873" width="47.140625" style="1" customWidth="1"/>
    <col min="6874" max="6874" width="27.140625" style="1" customWidth="1"/>
    <col min="6875" max="6875" width="22.140625" style="1" customWidth="1"/>
    <col min="6876" max="6876" width="19" style="1" customWidth="1"/>
    <col min="6877" max="6877" width="21.42578125" style="1" customWidth="1"/>
    <col min="6878" max="6878" width="20.7109375" style="1" customWidth="1"/>
    <col min="6879" max="6879" width="20.140625" style="1" customWidth="1"/>
    <col min="6880" max="6882" width="22" style="1" customWidth="1"/>
    <col min="6883" max="6883" width="16.85546875" style="1" bestFit="1" customWidth="1"/>
    <col min="6884" max="7128" width="9.140625" style="1"/>
    <col min="7129" max="7129" width="47.140625" style="1" customWidth="1"/>
    <col min="7130" max="7130" width="27.140625" style="1" customWidth="1"/>
    <col min="7131" max="7131" width="22.140625" style="1" customWidth="1"/>
    <col min="7132" max="7132" width="19" style="1" customWidth="1"/>
    <col min="7133" max="7133" width="21.42578125" style="1" customWidth="1"/>
    <col min="7134" max="7134" width="20.7109375" style="1" customWidth="1"/>
    <col min="7135" max="7135" width="20.140625" style="1" customWidth="1"/>
    <col min="7136" max="7138" width="22" style="1" customWidth="1"/>
    <col min="7139" max="7139" width="16.85546875" style="1" bestFit="1" customWidth="1"/>
    <col min="7140" max="7384" width="9.140625" style="1"/>
    <col min="7385" max="7385" width="47.140625" style="1" customWidth="1"/>
    <col min="7386" max="7386" width="27.140625" style="1" customWidth="1"/>
    <col min="7387" max="7387" width="22.140625" style="1" customWidth="1"/>
    <col min="7388" max="7388" width="19" style="1" customWidth="1"/>
    <col min="7389" max="7389" width="21.42578125" style="1" customWidth="1"/>
    <col min="7390" max="7390" width="20.7109375" style="1" customWidth="1"/>
    <col min="7391" max="7391" width="20.140625" style="1" customWidth="1"/>
    <col min="7392" max="7394" width="22" style="1" customWidth="1"/>
    <col min="7395" max="7395" width="16.85546875" style="1" bestFit="1" customWidth="1"/>
    <col min="7396" max="7640" width="9.140625" style="1"/>
    <col min="7641" max="7641" width="47.140625" style="1" customWidth="1"/>
    <col min="7642" max="7642" width="27.140625" style="1" customWidth="1"/>
    <col min="7643" max="7643" width="22.140625" style="1" customWidth="1"/>
    <col min="7644" max="7644" width="19" style="1" customWidth="1"/>
    <col min="7645" max="7645" width="21.42578125" style="1" customWidth="1"/>
    <col min="7646" max="7646" width="20.7109375" style="1" customWidth="1"/>
    <col min="7647" max="7647" width="20.140625" style="1" customWidth="1"/>
    <col min="7648" max="7650" width="22" style="1" customWidth="1"/>
    <col min="7651" max="7651" width="16.85546875" style="1" bestFit="1" customWidth="1"/>
    <col min="7652" max="7896" width="9.140625" style="1"/>
    <col min="7897" max="7897" width="47.140625" style="1" customWidth="1"/>
    <col min="7898" max="7898" width="27.140625" style="1" customWidth="1"/>
    <col min="7899" max="7899" width="22.140625" style="1" customWidth="1"/>
    <col min="7900" max="7900" width="19" style="1" customWidth="1"/>
    <col min="7901" max="7901" width="21.42578125" style="1" customWidth="1"/>
    <col min="7902" max="7902" width="20.7109375" style="1" customWidth="1"/>
    <col min="7903" max="7903" width="20.140625" style="1" customWidth="1"/>
    <col min="7904" max="7906" width="22" style="1" customWidth="1"/>
    <col min="7907" max="7907" width="16.85546875" style="1" bestFit="1" customWidth="1"/>
    <col min="7908" max="8152" width="9.140625" style="1"/>
    <col min="8153" max="8153" width="47.140625" style="1" customWidth="1"/>
    <col min="8154" max="8154" width="27.140625" style="1" customWidth="1"/>
    <col min="8155" max="8155" width="22.140625" style="1" customWidth="1"/>
    <col min="8156" max="8156" width="19" style="1" customWidth="1"/>
    <col min="8157" max="8157" width="21.42578125" style="1" customWidth="1"/>
    <col min="8158" max="8158" width="20.7109375" style="1" customWidth="1"/>
    <col min="8159" max="8159" width="20.140625" style="1" customWidth="1"/>
    <col min="8160" max="8162" width="22" style="1" customWidth="1"/>
    <col min="8163" max="8163" width="16.85546875" style="1" bestFit="1" customWidth="1"/>
    <col min="8164" max="8408" width="9.140625" style="1"/>
    <col min="8409" max="8409" width="47.140625" style="1" customWidth="1"/>
    <col min="8410" max="8410" width="27.140625" style="1" customWidth="1"/>
    <col min="8411" max="8411" width="22.140625" style="1" customWidth="1"/>
    <col min="8412" max="8412" width="19" style="1" customWidth="1"/>
    <col min="8413" max="8413" width="21.42578125" style="1" customWidth="1"/>
    <col min="8414" max="8414" width="20.7109375" style="1" customWidth="1"/>
    <col min="8415" max="8415" width="20.140625" style="1" customWidth="1"/>
    <col min="8416" max="8418" width="22" style="1" customWidth="1"/>
    <col min="8419" max="8419" width="16.85546875" style="1" bestFit="1" customWidth="1"/>
    <col min="8420" max="8664" width="9.140625" style="1"/>
    <col min="8665" max="8665" width="47.140625" style="1" customWidth="1"/>
    <col min="8666" max="8666" width="27.140625" style="1" customWidth="1"/>
    <col min="8667" max="8667" width="22.140625" style="1" customWidth="1"/>
    <col min="8668" max="8668" width="19" style="1" customWidth="1"/>
    <col min="8669" max="8669" width="21.42578125" style="1" customWidth="1"/>
    <col min="8670" max="8670" width="20.7109375" style="1" customWidth="1"/>
    <col min="8671" max="8671" width="20.140625" style="1" customWidth="1"/>
    <col min="8672" max="8674" width="22" style="1" customWidth="1"/>
    <col min="8675" max="8675" width="16.85546875" style="1" bestFit="1" customWidth="1"/>
    <col min="8676" max="8920" width="9.140625" style="1"/>
    <col min="8921" max="8921" width="47.140625" style="1" customWidth="1"/>
    <col min="8922" max="8922" width="27.140625" style="1" customWidth="1"/>
    <col min="8923" max="8923" width="22.140625" style="1" customWidth="1"/>
    <col min="8924" max="8924" width="19" style="1" customWidth="1"/>
    <col min="8925" max="8925" width="21.42578125" style="1" customWidth="1"/>
    <col min="8926" max="8926" width="20.7109375" style="1" customWidth="1"/>
    <col min="8927" max="8927" width="20.140625" style="1" customWidth="1"/>
    <col min="8928" max="8930" width="22" style="1" customWidth="1"/>
    <col min="8931" max="8931" width="16.85546875" style="1" bestFit="1" customWidth="1"/>
    <col min="8932" max="9176" width="9.140625" style="1"/>
    <col min="9177" max="9177" width="47.140625" style="1" customWidth="1"/>
    <col min="9178" max="9178" width="27.140625" style="1" customWidth="1"/>
    <col min="9179" max="9179" width="22.140625" style="1" customWidth="1"/>
    <col min="9180" max="9180" width="19" style="1" customWidth="1"/>
    <col min="9181" max="9181" width="21.42578125" style="1" customWidth="1"/>
    <col min="9182" max="9182" width="20.7109375" style="1" customWidth="1"/>
    <col min="9183" max="9183" width="20.140625" style="1" customWidth="1"/>
    <col min="9184" max="9186" width="22" style="1" customWidth="1"/>
    <col min="9187" max="9187" width="16.85546875" style="1" bestFit="1" customWidth="1"/>
    <col min="9188" max="9432" width="9.140625" style="1"/>
    <col min="9433" max="9433" width="47.140625" style="1" customWidth="1"/>
    <col min="9434" max="9434" width="27.140625" style="1" customWidth="1"/>
    <col min="9435" max="9435" width="22.140625" style="1" customWidth="1"/>
    <col min="9436" max="9436" width="19" style="1" customWidth="1"/>
    <col min="9437" max="9437" width="21.42578125" style="1" customWidth="1"/>
    <col min="9438" max="9438" width="20.7109375" style="1" customWidth="1"/>
    <col min="9439" max="9439" width="20.140625" style="1" customWidth="1"/>
    <col min="9440" max="9442" width="22" style="1" customWidth="1"/>
    <col min="9443" max="9443" width="16.85546875" style="1" bestFit="1" customWidth="1"/>
    <col min="9444" max="9688" width="9.140625" style="1"/>
    <col min="9689" max="9689" width="47.140625" style="1" customWidth="1"/>
    <col min="9690" max="9690" width="27.140625" style="1" customWidth="1"/>
    <col min="9691" max="9691" width="22.140625" style="1" customWidth="1"/>
    <col min="9692" max="9692" width="19" style="1" customWidth="1"/>
    <col min="9693" max="9693" width="21.42578125" style="1" customWidth="1"/>
    <col min="9694" max="9694" width="20.7109375" style="1" customWidth="1"/>
    <col min="9695" max="9695" width="20.140625" style="1" customWidth="1"/>
    <col min="9696" max="9698" width="22" style="1" customWidth="1"/>
    <col min="9699" max="9699" width="16.85546875" style="1" bestFit="1" customWidth="1"/>
    <col min="9700" max="9944" width="9.140625" style="1"/>
    <col min="9945" max="9945" width="47.140625" style="1" customWidth="1"/>
    <col min="9946" max="9946" width="27.140625" style="1" customWidth="1"/>
    <col min="9947" max="9947" width="22.140625" style="1" customWidth="1"/>
    <col min="9948" max="9948" width="19" style="1" customWidth="1"/>
    <col min="9949" max="9949" width="21.42578125" style="1" customWidth="1"/>
    <col min="9950" max="9950" width="20.7109375" style="1" customWidth="1"/>
    <col min="9951" max="9951" width="20.140625" style="1" customWidth="1"/>
    <col min="9952" max="9954" width="22" style="1" customWidth="1"/>
    <col min="9955" max="9955" width="16.85546875" style="1" bestFit="1" customWidth="1"/>
    <col min="9956" max="10200" width="9.140625" style="1"/>
    <col min="10201" max="10201" width="47.140625" style="1" customWidth="1"/>
    <col min="10202" max="10202" width="27.140625" style="1" customWidth="1"/>
    <col min="10203" max="10203" width="22.140625" style="1" customWidth="1"/>
    <col min="10204" max="10204" width="19" style="1" customWidth="1"/>
    <col min="10205" max="10205" width="21.42578125" style="1" customWidth="1"/>
    <col min="10206" max="10206" width="20.7109375" style="1" customWidth="1"/>
    <col min="10207" max="10207" width="20.140625" style="1" customWidth="1"/>
    <col min="10208" max="10210" width="22" style="1" customWidth="1"/>
    <col min="10211" max="10211" width="16.85546875" style="1" bestFit="1" customWidth="1"/>
    <col min="10212" max="10456" width="9.140625" style="1"/>
    <col min="10457" max="10457" width="47.140625" style="1" customWidth="1"/>
    <col min="10458" max="10458" width="27.140625" style="1" customWidth="1"/>
    <col min="10459" max="10459" width="22.140625" style="1" customWidth="1"/>
    <col min="10460" max="10460" width="19" style="1" customWidth="1"/>
    <col min="10461" max="10461" width="21.42578125" style="1" customWidth="1"/>
    <col min="10462" max="10462" width="20.7109375" style="1" customWidth="1"/>
    <col min="10463" max="10463" width="20.140625" style="1" customWidth="1"/>
    <col min="10464" max="10466" width="22" style="1" customWidth="1"/>
    <col min="10467" max="10467" width="16.85546875" style="1" bestFit="1" customWidth="1"/>
    <col min="10468" max="10712" width="9.140625" style="1"/>
    <col min="10713" max="10713" width="47.140625" style="1" customWidth="1"/>
    <col min="10714" max="10714" width="27.140625" style="1" customWidth="1"/>
    <col min="10715" max="10715" width="22.140625" style="1" customWidth="1"/>
    <col min="10716" max="10716" width="19" style="1" customWidth="1"/>
    <col min="10717" max="10717" width="21.42578125" style="1" customWidth="1"/>
    <col min="10718" max="10718" width="20.7109375" style="1" customWidth="1"/>
    <col min="10719" max="10719" width="20.140625" style="1" customWidth="1"/>
    <col min="10720" max="10722" width="22" style="1" customWidth="1"/>
    <col min="10723" max="10723" width="16.85546875" style="1" bestFit="1" customWidth="1"/>
    <col min="10724" max="10968" width="9.140625" style="1"/>
    <col min="10969" max="10969" width="47.140625" style="1" customWidth="1"/>
    <col min="10970" max="10970" width="27.140625" style="1" customWidth="1"/>
    <col min="10971" max="10971" width="22.140625" style="1" customWidth="1"/>
    <col min="10972" max="10972" width="19" style="1" customWidth="1"/>
    <col min="10973" max="10973" width="21.42578125" style="1" customWidth="1"/>
    <col min="10974" max="10974" width="20.7109375" style="1" customWidth="1"/>
    <col min="10975" max="10975" width="20.140625" style="1" customWidth="1"/>
    <col min="10976" max="10978" width="22" style="1" customWidth="1"/>
    <col min="10979" max="10979" width="16.85546875" style="1" bestFit="1" customWidth="1"/>
    <col min="10980" max="11224" width="9.140625" style="1"/>
    <col min="11225" max="11225" width="47.140625" style="1" customWidth="1"/>
    <col min="11226" max="11226" width="27.140625" style="1" customWidth="1"/>
    <col min="11227" max="11227" width="22.140625" style="1" customWidth="1"/>
    <col min="11228" max="11228" width="19" style="1" customWidth="1"/>
    <col min="11229" max="11229" width="21.42578125" style="1" customWidth="1"/>
    <col min="11230" max="11230" width="20.7109375" style="1" customWidth="1"/>
    <col min="11231" max="11231" width="20.140625" style="1" customWidth="1"/>
    <col min="11232" max="11234" width="22" style="1" customWidth="1"/>
    <col min="11235" max="11235" width="16.85546875" style="1" bestFit="1" customWidth="1"/>
    <col min="11236" max="11480" width="9.140625" style="1"/>
    <col min="11481" max="11481" width="47.140625" style="1" customWidth="1"/>
    <col min="11482" max="11482" width="27.140625" style="1" customWidth="1"/>
    <col min="11483" max="11483" width="22.140625" style="1" customWidth="1"/>
    <col min="11484" max="11484" width="19" style="1" customWidth="1"/>
    <col min="11485" max="11485" width="21.42578125" style="1" customWidth="1"/>
    <col min="11486" max="11486" width="20.7109375" style="1" customWidth="1"/>
    <col min="11487" max="11487" width="20.140625" style="1" customWidth="1"/>
    <col min="11488" max="11490" width="22" style="1" customWidth="1"/>
    <col min="11491" max="11491" width="16.85546875" style="1" bestFit="1" customWidth="1"/>
    <col min="11492" max="11736" width="9.140625" style="1"/>
    <col min="11737" max="11737" width="47.140625" style="1" customWidth="1"/>
    <col min="11738" max="11738" width="27.140625" style="1" customWidth="1"/>
    <col min="11739" max="11739" width="22.140625" style="1" customWidth="1"/>
    <col min="11740" max="11740" width="19" style="1" customWidth="1"/>
    <col min="11741" max="11741" width="21.42578125" style="1" customWidth="1"/>
    <col min="11742" max="11742" width="20.7109375" style="1" customWidth="1"/>
    <col min="11743" max="11743" width="20.140625" style="1" customWidth="1"/>
    <col min="11744" max="11746" width="22" style="1" customWidth="1"/>
    <col min="11747" max="11747" width="16.85546875" style="1" bestFit="1" customWidth="1"/>
    <col min="11748" max="11992" width="9.140625" style="1"/>
    <col min="11993" max="11993" width="47.140625" style="1" customWidth="1"/>
    <col min="11994" max="11994" width="27.140625" style="1" customWidth="1"/>
    <col min="11995" max="11995" width="22.140625" style="1" customWidth="1"/>
    <col min="11996" max="11996" width="19" style="1" customWidth="1"/>
    <col min="11997" max="11997" width="21.42578125" style="1" customWidth="1"/>
    <col min="11998" max="11998" width="20.7109375" style="1" customWidth="1"/>
    <col min="11999" max="11999" width="20.140625" style="1" customWidth="1"/>
    <col min="12000" max="12002" width="22" style="1" customWidth="1"/>
    <col min="12003" max="12003" width="16.85546875" style="1" bestFit="1" customWidth="1"/>
    <col min="12004" max="12248" width="9.140625" style="1"/>
    <col min="12249" max="12249" width="47.140625" style="1" customWidth="1"/>
    <col min="12250" max="12250" width="27.140625" style="1" customWidth="1"/>
    <col min="12251" max="12251" width="22.140625" style="1" customWidth="1"/>
    <col min="12252" max="12252" width="19" style="1" customWidth="1"/>
    <col min="12253" max="12253" width="21.42578125" style="1" customWidth="1"/>
    <col min="12254" max="12254" width="20.7109375" style="1" customWidth="1"/>
    <col min="12255" max="12255" width="20.140625" style="1" customWidth="1"/>
    <col min="12256" max="12258" width="22" style="1" customWidth="1"/>
    <col min="12259" max="12259" width="16.85546875" style="1" bestFit="1" customWidth="1"/>
    <col min="12260" max="12504" width="9.140625" style="1"/>
    <col min="12505" max="12505" width="47.140625" style="1" customWidth="1"/>
    <col min="12506" max="12506" width="27.140625" style="1" customWidth="1"/>
    <col min="12507" max="12507" width="22.140625" style="1" customWidth="1"/>
    <col min="12508" max="12508" width="19" style="1" customWidth="1"/>
    <col min="12509" max="12509" width="21.42578125" style="1" customWidth="1"/>
    <col min="12510" max="12510" width="20.7109375" style="1" customWidth="1"/>
    <col min="12511" max="12511" width="20.140625" style="1" customWidth="1"/>
    <col min="12512" max="12514" width="22" style="1" customWidth="1"/>
    <col min="12515" max="12515" width="16.85546875" style="1" bestFit="1" customWidth="1"/>
    <col min="12516" max="12760" width="9.140625" style="1"/>
    <col min="12761" max="12761" width="47.140625" style="1" customWidth="1"/>
    <col min="12762" max="12762" width="27.140625" style="1" customWidth="1"/>
    <col min="12763" max="12763" width="22.140625" style="1" customWidth="1"/>
    <col min="12764" max="12764" width="19" style="1" customWidth="1"/>
    <col min="12765" max="12765" width="21.42578125" style="1" customWidth="1"/>
    <col min="12766" max="12766" width="20.7109375" style="1" customWidth="1"/>
    <col min="12767" max="12767" width="20.140625" style="1" customWidth="1"/>
    <col min="12768" max="12770" width="22" style="1" customWidth="1"/>
    <col min="12771" max="12771" width="16.85546875" style="1" bestFit="1" customWidth="1"/>
    <col min="12772" max="13016" width="9.140625" style="1"/>
    <col min="13017" max="13017" width="47.140625" style="1" customWidth="1"/>
    <col min="13018" max="13018" width="27.140625" style="1" customWidth="1"/>
    <col min="13019" max="13019" width="22.140625" style="1" customWidth="1"/>
    <col min="13020" max="13020" width="19" style="1" customWidth="1"/>
    <col min="13021" max="13021" width="21.42578125" style="1" customWidth="1"/>
    <col min="13022" max="13022" width="20.7109375" style="1" customWidth="1"/>
    <col min="13023" max="13023" width="20.140625" style="1" customWidth="1"/>
    <col min="13024" max="13026" width="22" style="1" customWidth="1"/>
    <col min="13027" max="13027" width="16.85546875" style="1" bestFit="1" customWidth="1"/>
    <col min="13028" max="13272" width="9.140625" style="1"/>
    <col min="13273" max="13273" width="47.140625" style="1" customWidth="1"/>
    <col min="13274" max="13274" width="27.140625" style="1" customWidth="1"/>
    <col min="13275" max="13275" width="22.140625" style="1" customWidth="1"/>
    <col min="13276" max="13276" width="19" style="1" customWidth="1"/>
    <col min="13277" max="13277" width="21.42578125" style="1" customWidth="1"/>
    <col min="13278" max="13278" width="20.7109375" style="1" customWidth="1"/>
    <col min="13279" max="13279" width="20.140625" style="1" customWidth="1"/>
    <col min="13280" max="13282" width="22" style="1" customWidth="1"/>
    <col min="13283" max="13283" width="16.85546875" style="1" bestFit="1" customWidth="1"/>
    <col min="13284" max="13528" width="9.140625" style="1"/>
    <col min="13529" max="13529" width="47.140625" style="1" customWidth="1"/>
    <col min="13530" max="13530" width="27.140625" style="1" customWidth="1"/>
    <col min="13531" max="13531" width="22.140625" style="1" customWidth="1"/>
    <col min="13532" max="13532" width="19" style="1" customWidth="1"/>
    <col min="13533" max="13533" width="21.42578125" style="1" customWidth="1"/>
    <col min="13534" max="13534" width="20.7109375" style="1" customWidth="1"/>
    <col min="13535" max="13535" width="20.140625" style="1" customWidth="1"/>
    <col min="13536" max="13538" width="22" style="1" customWidth="1"/>
    <col min="13539" max="13539" width="16.85546875" style="1" bestFit="1" customWidth="1"/>
    <col min="13540" max="13784" width="9.140625" style="1"/>
    <col min="13785" max="13785" width="47.140625" style="1" customWidth="1"/>
    <col min="13786" max="13786" width="27.140625" style="1" customWidth="1"/>
    <col min="13787" max="13787" width="22.140625" style="1" customWidth="1"/>
    <col min="13788" max="13788" width="19" style="1" customWidth="1"/>
    <col min="13789" max="13789" width="21.42578125" style="1" customWidth="1"/>
    <col min="13790" max="13790" width="20.7109375" style="1" customWidth="1"/>
    <col min="13791" max="13791" width="20.140625" style="1" customWidth="1"/>
    <col min="13792" max="13794" width="22" style="1" customWidth="1"/>
    <col min="13795" max="13795" width="16.85546875" style="1" bestFit="1" customWidth="1"/>
    <col min="13796" max="14040" width="9.140625" style="1"/>
    <col min="14041" max="14041" width="47.140625" style="1" customWidth="1"/>
    <col min="14042" max="14042" width="27.140625" style="1" customWidth="1"/>
    <col min="14043" max="14043" width="22.140625" style="1" customWidth="1"/>
    <col min="14044" max="14044" width="19" style="1" customWidth="1"/>
    <col min="14045" max="14045" width="21.42578125" style="1" customWidth="1"/>
    <col min="14046" max="14046" width="20.7109375" style="1" customWidth="1"/>
    <col min="14047" max="14047" width="20.140625" style="1" customWidth="1"/>
    <col min="14048" max="14050" width="22" style="1" customWidth="1"/>
    <col min="14051" max="14051" width="16.85546875" style="1" bestFit="1" customWidth="1"/>
    <col min="14052" max="14296" width="9.140625" style="1"/>
    <col min="14297" max="14297" width="47.140625" style="1" customWidth="1"/>
    <col min="14298" max="14298" width="27.140625" style="1" customWidth="1"/>
    <col min="14299" max="14299" width="22.140625" style="1" customWidth="1"/>
    <col min="14300" max="14300" width="19" style="1" customWidth="1"/>
    <col min="14301" max="14301" width="21.42578125" style="1" customWidth="1"/>
    <col min="14302" max="14302" width="20.7109375" style="1" customWidth="1"/>
    <col min="14303" max="14303" width="20.140625" style="1" customWidth="1"/>
    <col min="14304" max="14306" width="22" style="1" customWidth="1"/>
    <col min="14307" max="14307" width="16.85546875" style="1" bestFit="1" customWidth="1"/>
    <col min="14308" max="14552" width="9.140625" style="1"/>
    <col min="14553" max="14553" width="47.140625" style="1" customWidth="1"/>
    <col min="14554" max="14554" width="27.140625" style="1" customWidth="1"/>
    <col min="14555" max="14555" width="22.140625" style="1" customWidth="1"/>
    <col min="14556" max="14556" width="19" style="1" customWidth="1"/>
    <col min="14557" max="14557" width="21.42578125" style="1" customWidth="1"/>
    <col min="14558" max="14558" width="20.7109375" style="1" customWidth="1"/>
    <col min="14559" max="14559" width="20.140625" style="1" customWidth="1"/>
    <col min="14560" max="14562" width="22" style="1" customWidth="1"/>
    <col min="14563" max="14563" width="16.85546875" style="1" bestFit="1" customWidth="1"/>
    <col min="14564" max="14808" width="9.140625" style="1"/>
    <col min="14809" max="14809" width="47.140625" style="1" customWidth="1"/>
    <col min="14810" max="14810" width="27.140625" style="1" customWidth="1"/>
    <col min="14811" max="14811" width="22.140625" style="1" customWidth="1"/>
    <col min="14812" max="14812" width="19" style="1" customWidth="1"/>
    <col min="14813" max="14813" width="21.42578125" style="1" customWidth="1"/>
    <col min="14814" max="14814" width="20.7109375" style="1" customWidth="1"/>
    <col min="14815" max="14815" width="20.140625" style="1" customWidth="1"/>
    <col min="14816" max="14818" width="22" style="1" customWidth="1"/>
    <col min="14819" max="14819" width="16.85546875" style="1" bestFit="1" customWidth="1"/>
    <col min="14820" max="15064" width="9.140625" style="1"/>
    <col min="15065" max="15065" width="47.140625" style="1" customWidth="1"/>
    <col min="15066" max="15066" width="27.140625" style="1" customWidth="1"/>
    <col min="15067" max="15067" width="22.140625" style="1" customWidth="1"/>
    <col min="15068" max="15068" width="19" style="1" customWidth="1"/>
    <col min="15069" max="15069" width="21.42578125" style="1" customWidth="1"/>
    <col min="15070" max="15070" width="20.7109375" style="1" customWidth="1"/>
    <col min="15071" max="15071" width="20.140625" style="1" customWidth="1"/>
    <col min="15072" max="15074" width="22" style="1" customWidth="1"/>
    <col min="15075" max="15075" width="16.85546875" style="1" bestFit="1" customWidth="1"/>
    <col min="15076" max="15320" width="9.140625" style="1"/>
    <col min="15321" max="15321" width="47.140625" style="1" customWidth="1"/>
    <col min="15322" max="15322" width="27.140625" style="1" customWidth="1"/>
    <col min="15323" max="15323" width="22.140625" style="1" customWidth="1"/>
    <col min="15324" max="15324" width="19" style="1" customWidth="1"/>
    <col min="15325" max="15325" width="21.42578125" style="1" customWidth="1"/>
    <col min="15326" max="15326" width="20.7109375" style="1" customWidth="1"/>
    <col min="15327" max="15327" width="20.140625" style="1" customWidth="1"/>
    <col min="15328" max="15330" width="22" style="1" customWidth="1"/>
    <col min="15331" max="15331" width="16.85546875" style="1" bestFit="1" customWidth="1"/>
    <col min="15332" max="15576" width="9.140625" style="1"/>
    <col min="15577" max="15577" width="47.140625" style="1" customWidth="1"/>
    <col min="15578" max="15578" width="27.140625" style="1" customWidth="1"/>
    <col min="15579" max="15579" width="22.140625" style="1" customWidth="1"/>
    <col min="15580" max="15580" width="19" style="1" customWidth="1"/>
    <col min="15581" max="15581" width="21.42578125" style="1" customWidth="1"/>
    <col min="15582" max="15582" width="20.7109375" style="1" customWidth="1"/>
    <col min="15583" max="15583" width="20.140625" style="1" customWidth="1"/>
    <col min="15584" max="15586" width="22" style="1" customWidth="1"/>
    <col min="15587" max="15587" width="16.85546875" style="1" bestFit="1" customWidth="1"/>
    <col min="15588" max="15832" width="9.140625" style="1"/>
    <col min="15833" max="15833" width="47.140625" style="1" customWidth="1"/>
    <col min="15834" max="15834" width="27.140625" style="1" customWidth="1"/>
    <col min="15835" max="15835" width="22.140625" style="1" customWidth="1"/>
    <col min="15836" max="15836" width="19" style="1" customWidth="1"/>
    <col min="15837" max="15837" width="21.42578125" style="1" customWidth="1"/>
    <col min="15838" max="15838" width="20.7109375" style="1" customWidth="1"/>
    <col min="15839" max="15839" width="20.140625" style="1" customWidth="1"/>
    <col min="15840" max="15842" width="22" style="1" customWidth="1"/>
    <col min="15843" max="15843" width="16.85546875" style="1" bestFit="1" customWidth="1"/>
    <col min="15844" max="16088" width="9.140625" style="1"/>
    <col min="16089" max="16089" width="47.140625" style="1" customWidth="1"/>
    <col min="16090" max="16090" width="27.140625" style="1" customWidth="1"/>
    <col min="16091" max="16091" width="22.140625" style="1" customWidth="1"/>
    <col min="16092" max="16092" width="19" style="1" customWidth="1"/>
    <col min="16093" max="16093" width="21.42578125" style="1" customWidth="1"/>
    <col min="16094" max="16094" width="20.7109375" style="1" customWidth="1"/>
    <col min="16095" max="16095" width="20.140625" style="1" customWidth="1"/>
    <col min="16096" max="16098" width="22" style="1" customWidth="1"/>
    <col min="16099" max="16099" width="16.85546875" style="1" bestFit="1" customWidth="1"/>
    <col min="16100" max="16384" width="9.140625" style="1"/>
  </cols>
  <sheetData>
    <row r="1" spans="1:7" ht="33" customHeight="1">
      <c r="A1" s="34" t="s">
        <v>20</v>
      </c>
      <c r="B1" s="34"/>
      <c r="C1" s="34"/>
      <c r="D1" s="34"/>
      <c r="E1" s="34"/>
      <c r="F1" s="34"/>
      <c r="G1" s="34"/>
    </row>
    <row r="2" spans="1:7" ht="29.25" customHeight="1">
      <c r="D2" s="46"/>
      <c r="E2" s="46"/>
    </row>
    <row r="3" spans="1:7" s="3" customFormat="1" ht="46.5" customHeight="1">
      <c r="A3" s="10" t="s">
        <v>0</v>
      </c>
      <c r="B3" s="11" t="s">
        <v>75</v>
      </c>
      <c r="C3" s="10" t="s">
        <v>1</v>
      </c>
      <c r="D3" s="10" t="s">
        <v>2</v>
      </c>
      <c r="E3" s="10" t="s">
        <v>3</v>
      </c>
      <c r="F3" s="10" t="s">
        <v>37</v>
      </c>
      <c r="G3" s="10" t="s">
        <v>65</v>
      </c>
    </row>
    <row r="4" spans="1:7" s="3" customFormat="1" ht="23.25" customHeight="1">
      <c r="A4" s="45" t="s">
        <v>21</v>
      </c>
      <c r="B4" s="45"/>
      <c r="C4" s="45"/>
      <c r="D4" s="45"/>
      <c r="E4" s="45"/>
      <c r="F4" s="10"/>
      <c r="G4" s="10"/>
    </row>
    <row r="5" spans="1:7" s="3" customFormat="1" ht="18" customHeight="1">
      <c r="A5" s="45" t="s">
        <v>4</v>
      </c>
      <c r="B5" s="45"/>
      <c r="C5" s="45"/>
      <c r="D5" s="45"/>
      <c r="E5" s="45"/>
      <c r="F5" s="10"/>
      <c r="G5" s="10"/>
    </row>
    <row r="6" spans="1:7" s="3" customFormat="1" ht="18.75" customHeight="1">
      <c r="A6" s="45" t="s">
        <v>5</v>
      </c>
      <c r="B6" s="41" t="s">
        <v>22</v>
      </c>
      <c r="C6" s="10" t="s">
        <v>6</v>
      </c>
      <c r="D6" s="4">
        <f>D7+D8+D9</f>
        <v>2520538.54</v>
      </c>
      <c r="E6" s="4">
        <f>E7+E8+E9</f>
        <v>2533773.2000000002</v>
      </c>
      <c r="F6" s="4">
        <f>F7+F8+F9</f>
        <v>2475939.1</v>
      </c>
      <c r="G6" s="4">
        <f>G7+G8+G9</f>
        <v>2475939.1</v>
      </c>
    </row>
    <row r="7" spans="1:7" ht="21.75" customHeight="1">
      <c r="A7" s="45"/>
      <c r="B7" s="42"/>
      <c r="C7" s="10" t="s">
        <v>7</v>
      </c>
      <c r="D7" s="8">
        <f>D16+D17</f>
        <v>789158</v>
      </c>
      <c r="E7" s="8">
        <f t="shared" ref="E7:G7" si="0">E16+E17</f>
        <v>849878.9</v>
      </c>
      <c r="F7" s="8">
        <f t="shared" ref="F7" si="1">F16+F17</f>
        <v>792044.8</v>
      </c>
      <c r="G7" s="8">
        <f t="shared" si="0"/>
        <v>792044.8</v>
      </c>
    </row>
    <row r="8" spans="1:7">
      <c r="A8" s="45"/>
      <c r="B8" s="42"/>
      <c r="C8" s="10" t="s">
        <v>8</v>
      </c>
      <c r="D8" s="8">
        <f>D12+D13+D14+D15</f>
        <v>1663995.34</v>
      </c>
      <c r="E8" s="8">
        <f t="shared" ref="E8:G8" si="2">E12+E13+E14+E15</f>
        <v>1617144.7</v>
      </c>
      <c r="F8" s="8">
        <f t="shared" ref="F8" si="3">F12+F13+F14+F15</f>
        <v>1617144.7</v>
      </c>
      <c r="G8" s="8">
        <f t="shared" si="2"/>
        <v>1617144.7</v>
      </c>
    </row>
    <row r="9" spans="1:7" ht="31.5">
      <c r="A9" s="45"/>
      <c r="B9" s="42"/>
      <c r="C9" s="10" t="s">
        <v>9</v>
      </c>
      <c r="D9" s="8">
        <f>D11</f>
        <v>67385.2</v>
      </c>
      <c r="E9" s="8">
        <f t="shared" ref="E9:G9" si="4">E11</f>
        <v>66749.600000000006</v>
      </c>
      <c r="F9" s="8">
        <f t="shared" ref="F9" si="5">F11</f>
        <v>66749.600000000006</v>
      </c>
      <c r="G9" s="8">
        <f t="shared" si="4"/>
        <v>66749.600000000006</v>
      </c>
    </row>
    <row r="10" spans="1:7">
      <c r="A10" s="10" t="s">
        <v>10</v>
      </c>
      <c r="B10" s="42"/>
      <c r="C10" s="10"/>
      <c r="D10" s="4"/>
      <c r="E10" s="4"/>
      <c r="F10" s="4"/>
      <c r="G10" s="4"/>
    </row>
    <row r="11" spans="1:7" ht="121.5" customHeight="1">
      <c r="A11" s="10" t="s">
        <v>46</v>
      </c>
      <c r="B11" s="42"/>
      <c r="C11" s="6" t="s">
        <v>9</v>
      </c>
      <c r="D11" s="29">
        <v>67385.2</v>
      </c>
      <c r="E11" s="4">
        <v>66749.600000000006</v>
      </c>
      <c r="F11" s="4">
        <v>66749.600000000006</v>
      </c>
      <c r="G11" s="4">
        <v>66749.600000000006</v>
      </c>
    </row>
    <row r="12" spans="1:7" ht="63">
      <c r="A12" s="10" t="s">
        <v>47</v>
      </c>
      <c r="B12" s="42"/>
      <c r="C12" s="6" t="s">
        <v>8</v>
      </c>
      <c r="D12" s="4">
        <v>790425.5</v>
      </c>
      <c r="E12" s="4">
        <v>731715.4</v>
      </c>
      <c r="F12" s="4">
        <v>731715.4</v>
      </c>
      <c r="G12" s="4">
        <v>731715.4</v>
      </c>
    </row>
    <row r="13" spans="1:7" ht="78.75">
      <c r="A13" s="10" t="s">
        <v>48</v>
      </c>
      <c r="B13" s="42"/>
      <c r="C13" s="6" t="s">
        <v>8</v>
      </c>
      <c r="D13" s="4">
        <v>832795.43</v>
      </c>
      <c r="E13" s="4">
        <v>832870.6</v>
      </c>
      <c r="F13" s="4">
        <v>832870.6</v>
      </c>
      <c r="G13" s="4">
        <v>832870.6</v>
      </c>
    </row>
    <row r="14" spans="1:7" ht="116.25" customHeight="1">
      <c r="A14" s="10" t="s">
        <v>49</v>
      </c>
      <c r="B14" s="42"/>
      <c r="C14" s="6" t="s">
        <v>8</v>
      </c>
      <c r="D14" s="4">
        <v>39763.51</v>
      </c>
      <c r="E14" s="4">
        <v>51547.8</v>
      </c>
      <c r="F14" s="4">
        <v>51547.8</v>
      </c>
      <c r="G14" s="4">
        <v>51547.8</v>
      </c>
    </row>
    <row r="15" spans="1:7" ht="78.75">
      <c r="A15" s="10" t="s">
        <v>50</v>
      </c>
      <c r="B15" s="42"/>
      <c r="C15" s="6" t="s">
        <v>8</v>
      </c>
      <c r="D15" s="4">
        <v>1010.9</v>
      </c>
      <c r="E15" s="4">
        <v>1010.9</v>
      </c>
      <c r="F15" s="4">
        <v>1010.9</v>
      </c>
      <c r="G15" s="4">
        <v>1010.9</v>
      </c>
    </row>
    <row r="16" spans="1:7" ht="31.5">
      <c r="A16" s="10" t="s">
        <v>51</v>
      </c>
      <c r="B16" s="42"/>
      <c r="C16" s="6" t="s">
        <v>7</v>
      </c>
      <c r="D16" s="4">
        <v>783158</v>
      </c>
      <c r="E16" s="4">
        <v>849878.9</v>
      </c>
      <c r="F16" s="4">
        <v>790544.8</v>
      </c>
      <c r="G16" s="4">
        <v>790544.8</v>
      </c>
    </row>
    <row r="17" spans="1:7" ht="63">
      <c r="A17" s="10" t="s">
        <v>52</v>
      </c>
      <c r="B17" s="42"/>
      <c r="C17" s="10" t="str">
        <f>C7</f>
        <v>местный бюджет</v>
      </c>
      <c r="D17" s="8">
        <v>6000</v>
      </c>
      <c r="E17" s="4">
        <v>0</v>
      </c>
      <c r="F17" s="4">
        <v>1500</v>
      </c>
      <c r="G17" s="4">
        <v>1500</v>
      </c>
    </row>
    <row r="18" spans="1:7" ht="23.25" customHeight="1">
      <c r="A18" s="45" t="s">
        <v>11</v>
      </c>
      <c r="B18" s="42"/>
      <c r="C18" s="10" t="s">
        <v>6</v>
      </c>
      <c r="D18" s="4">
        <f>D19+D20</f>
        <v>182021.30099999998</v>
      </c>
      <c r="E18" s="4">
        <f t="shared" ref="E18:G18" si="6">E19+E20</f>
        <v>72779.3</v>
      </c>
      <c r="F18" s="4">
        <f t="shared" ref="F18" si="7">F19+F20</f>
        <v>69590.2</v>
      </c>
      <c r="G18" s="4">
        <f t="shared" si="6"/>
        <v>50841</v>
      </c>
    </row>
    <row r="19" spans="1:7" ht="23.25" customHeight="1">
      <c r="A19" s="45"/>
      <c r="B19" s="42"/>
      <c r="C19" s="10" t="s">
        <v>7</v>
      </c>
      <c r="D19" s="5">
        <f>D24+D26+D30+D32+D33+D35+D40</f>
        <v>168300.20099999997</v>
      </c>
      <c r="E19" s="5">
        <f>E24+E26+E30+E32+E33+E35+E40+E37+E39</f>
        <v>39968.300000000003</v>
      </c>
      <c r="F19" s="5">
        <f>F24+F26+F30+F32+F33+F35+F40+F37+F39</f>
        <v>31403.3</v>
      </c>
      <c r="G19" s="5">
        <f>G24+G26+G30+G32+G33+G35+G40+G37+G39+G28</f>
        <v>31503.3</v>
      </c>
    </row>
    <row r="20" spans="1:7" ht="25.5" customHeight="1">
      <c r="A20" s="45"/>
      <c r="B20" s="42"/>
      <c r="C20" s="10" t="s">
        <v>8</v>
      </c>
      <c r="D20" s="5">
        <f>D23+D25+D27+D31+D34</f>
        <v>13721.099999999999</v>
      </c>
      <c r="E20" s="5">
        <f>E23+E25+E27+E31+E34+E36+E38</f>
        <v>32811</v>
      </c>
      <c r="F20" s="5">
        <f>F23+F25+F27+F31+F34+F36+F38</f>
        <v>38186.9</v>
      </c>
      <c r="G20" s="5">
        <f>G23+G25+G27+G31+G34+G36+G38+G29</f>
        <v>19337.7</v>
      </c>
    </row>
    <row r="21" spans="1:7" ht="25.5" customHeight="1">
      <c r="A21" s="45"/>
      <c r="B21" s="42"/>
      <c r="C21" s="10" t="s">
        <v>9</v>
      </c>
      <c r="D21" s="5">
        <v>0</v>
      </c>
      <c r="E21" s="4">
        <v>0</v>
      </c>
      <c r="F21" s="4">
        <v>0</v>
      </c>
      <c r="G21" s="4">
        <v>0</v>
      </c>
    </row>
    <row r="22" spans="1:7" ht="17.25" customHeight="1">
      <c r="A22" s="10" t="s">
        <v>10</v>
      </c>
      <c r="B22" s="42"/>
      <c r="C22" s="10"/>
      <c r="D22" s="4"/>
      <c r="E22" s="4">
        <v>0</v>
      </c>
      <c r="F22" s="4">
        <v>0</v>
      </c>
      <c r="G22" s="4">
        <v>0</v>
      </c>
    </row>
    <row r="23" spans="1:7" ht="78.75">
      <c r="A23" s="28" t="s">
        <v>48</v>
      </c>
      <c r="B23" s="42"/>
      <c r="C23" s="10" t="s">
        <v>8</v>
      </c>
      <c r="D23" s="7">
        <v>10380.299999999999</v>
      </c>
      <c r="E23" s="7">
        <v>10305.1</v>
      </c>
      <c r="F23" s="7">
        <v>10305.1</v>
      </c>
      <c r="G23" s="7">
        <v>10305.1</v>
      </c>
    </row>
    <row r="24" spans="1:7" ht="63" customHeight="1">
      <c r="A24" s="35" t="s">
        <v>53</v>
      </c>
      <c r="B24" s="42"/>
      <c r="C24" s="10" t="s">
        <v>7</v>
      </c>
      <c r="D24" s="7">
        <v>37</v>
      </c>
      <c r="E24" s="7">
        <v>50</v>
      </c>
      <c r="F24" s="7">
        <v>50</v>
      </c>
      <c r="G24" s="7">
        <v>50</v>
      </c>
    </row>
    <row r="25" spans="1:7">
      <c r="A25" s="36"/>
      <c r="B25" s="42"/>
      <c r="C25" s="10" t="s">
        <v>8</v>
      </c>
      <c r="D25" s="7">
        <v>697.6</v>
      </c>
      <c r="E25" s="7">
        <v>621.29999999999995</v>
      </c>
      <c r="F25" s="7">
        <v>621.29999999999995</v>
      </c>
      <c r="G25" s="7">
        <v>621.29999999999995</v>
      </c>
    </row>
    <row r="26" spans="1:7" ht="31.5" customHeight="1">
      <c r="A26" s="35" t="s">
        <v>67</v>
      </c>
      <c r="B26" s="42"/>
      <c r="C26" s="10" t="s">
        <v>7</v>
      </c>
      <c r="D26" s="7">
        <v>0</v>
      </c>
      <c r="E26" s="7">
        <v>50</v>
      </c>
      <c r="F26" s="7">
        <v>50</v>
      </c>
      <c r="G26" s="7">
        <v>50</v>
      </c>
    </row>
    <row r="27" spans="1:7">
      <c r="A27" s="36"/>
      <c r="B27" s="42"/>
      <c r="C27" s="10" t="s">
        <v>8</v>
      </c>
      <c r="D27" s="7">
        <v>0</v>
      </c>
      <c r="E27" s="7">
        <v>1386.4</v>
      </c>
      <c r="F27" s="7">
        <v>1386.4</v>
      </c>
      <c r="G27" s="7">
        <v>1386.4</v>
      </c>
    </row>
    <row r="28" spans="1:7">
      <c r="A28" s="35" t="s">
        <v>54</v>
      </c>
      <c r="B28" s="42"/>
      <c r="C28" s="10" t="s">
        <v>7</v>
      </c>
      <c r="D28" s="7"/>
      <c r="E28" s="7"/>
      <c r="F28" s="7"/>
      <c r="G28" s="7">
        <v>50</v>
      </c>
    </row>
    <row r="29" spans="1:7">
      <c r="A29" s="36"/>
      <c r="B29" s="42"/>
      <c r="C29" s="10" t="s">
        <v>8</v>
      </c>
      <c r="D29" s="7"/>
      <c r="E29" s="7"/>
      <c r="F29" s="7"/>
      <c r="G29" s="7">
        <v>1511.7</v>
      </c>
    </row>
    <row r="30" spans="1:7" ht="31.5" customHeight="1">
      <c r="A30" s="35" t="s">
        <v>55</v>
      </c>
      <c r="B30" s="42"/>
      <c r="C30" s="10" t="s">
        <v>7</v>
      </c>
      <c r="D30" s="7">
        <f>88.55+21.45</f>
        <v>110</v>
      </c>
      <c r="E30" s="7">
        <v>10</v>
      </c>
      <c r="F30" s="7">
        <v>10</v>
      </c>
      <c r="G30" s="7">
        <v>10</v>
      </c>
    </row>
    <row r="31" spans="1:7">
      <c r="A31" s="44"/>
      <c r="B31" s="42"/>
      <c r="C31" s="10" t="s">
        <v>8</v>
      </c>
      <c r="D31" s="7">
        <v>910.4</v>
      </c>
      <c r="E31" s="7">
        <v>1064.7</v>
      </c>
      <c r="F31" s="7">
        <v>1064.7</v>
      </c>
      <c r="G31" s="7">
        <v>1064.7</v>
      </c>
    </row>
    <row r="32" spans="1:7" ht="31.5">
      <c r="A32" s="6" t="s">
        <v>56</v>
      </c>
      <c r="B32" s="42"/>
      <c r="C32" s="10" t="s">
        <v>7</v>
      </c>
      <c r="D32" s="7">
        <v>112761.4</v>
      </c>
      <c r="E32" s="7">
        <v>31293.3</v>
      </c>
      <c r="F32" s="7">
        <v>31043.3</v>
      </c>
      <c r="G32" s="7">
        <v>31293.3</v>
      </c>
    </row>
    <row r="33" spans="1:7">
      <c r="A33" s="35" t="s">
        <v>57</v>
      </c>
      <c r="B33" s="42"/>
      <c r="C33" s="10" t="s">
        <v>7</v>
      </c>
      <c r="D33" s="7">
        <v>112</v>
      </c>
      <c r="E33" s="7">
        <v>50</v>
      </c>
      <c r="F33" s="7">
        <v>50</v>
      </c>
      <c r="G33" s="7">
        <v>50</v>
      </c>
    </row>
    <row r="34" spans="1:7" ht="78.75" customHeight="1">
      <c r="A34" s="36"/>
      <c r="B34" s="42"/>
      <c r="C34" s="10" t="s">
        <v>8</v>
      </c>
      <c r="D34" s="7">
        <v>1732.8</v>
      </c>
      <c r="E34" s="7">
        <v>4448.5</v>
      </c>
      <c r="F34" s="7">
        <v>4448.5</v>
      </c>
      <c r="G34" s="7">
        <v>4448.5</v>
      </c>
    </row>
    <row r="35" spans="1:7" ht="31.5">
      <c r="A35" s="6" t="s">
        <v>51</v>
      </c>
      <c r="B35" s="42"/>
      <c r="C35" s="10" t="s">
        <v>7</v>
      </c>
      <c r="D35" s="7">
        <v>53876.500999999997</v>
      </c>
      <c r="E35" s="7">
        <v>0</v>
      </c>
      <c r="F35" s="7">
        <v>0</v>
      </c>
      <c r="G35" s="7">
        <v>0</v>
      </c>
    </row>
    <row r="36" spans="1:7" ht="94.5" customHeight="1">
      <c r="A36" s="35" t="s">
        <v>68</v>
      </c>
      <c r="B36" s="42"/>
      <c r="C36" s="10" t="s">
        <v>8</v>
      </c>
      <c r="D36" s="7"/>
      <c r="E36" s="7"/>
      <c r="F36" s="7">
        <v>20360.900000000001</v>
      </c>
      <c r="G36" s="7"/>
    </row>
    <row r="37" spans="1:7">
      <c r="A37" s="36"/>
      <c r="B37" s="42"/>
      <c r="C37" s="10" t="s">
        <v>7</v>
      </c>
      <c r="D37" s="7"/>
      <c r="E37" s="7"/>
      <c r="F37" s="7">
        <v>200</v>
      </c>
      <c r="G37" s="7"/>
    </row>
    <row r="38" spans="1:7">
      <c r="A38" s="35" t="s">
        <v>66</v>
      </c>
      <c r="B38" s="42"/>
      <c r="C38" s="10" t="s">
        <v>8</v>
      </c>
      <c r="D38" s="7"/>
      <c r="E38" s="7">
        <f>15000-15</f>
        <v>14985</v>
      </c>
      <c r="F38" s="7"/>
      <c r="G38" s="7"/>
    </row>
    <row r="39" spans="1:7" ht="93.75" customHeight="1">
      <c r="A39" s="36"/>
      <c r="B39" s="43"/>
      <c r="C39" s="10" t="s">
        <v>7</v>
      </c>
      <c r="D39" s="7"/>
      <c r="E39" s="7">
        <v>15</v>
      </c>
      <c r="F39" s="7"/>
      <c r="G39" s="7"/>
    </row>
    <row r="40" spans="1:7" ht="64.5" customHeight="1">
      <c r="A40" s="10" t="s">
        <v>45</v>
      </c>
      <c r="B40" s="11" t="s">
        <v>63</v>
      </c>
      <c r="C40" s="10" t="s">
        <v>7</v>
      </c>
      <c r="D40" s="4">
        <v>1403.3</v>
      </c>
      <c r="E40" s="4">
        <v>8500</v>
      </c>
      <c r="F40" s="4">
        <v>0</v>
      </c>
      <c r="G40" s="4">
        <v>0</v>
      </c>
    </row>
    <row r="41" spans="1:7" ht="23.25" customHeight="1">
      <c r="A41" s="37" t="s">
        <v>12</v>
      </c>
      <c r="B41" s="47"/>
      <c r="C41" s="10" t="s">
        <v>6</v>
      </c>
      <c r="D41" s="5">
        <f>D42+D43+D44</f>
        <v>172662.28</v>
      </c>
      <c r="E41" s="5">
        <f t="shared" ref="E41:G41" si="8">E42+E43+E44</f>
        <v>174837</v>
      </c>
      <c r="F41" s="5">
        <f t="shared" ref="F41" si="9">F42+F43+F44</f>
        <v>171289.60000000001</v>
      </c>
      <c r="G41" s="5">
        <f t="shared" si="8"/>
        <v>168954.19999999998</v>
      </c>
    </row>
    <row r="42" spans="1:7" ht="22.5" customHeight="1">
      <c r="A42" s="38"/>
      <c r="B42" s="47"/>
      <c r="C42" s="10" t="s">
        <v>7</v>
      </c>
      <c r="D42" s="4">
        <f>D47+D49+D51+D54+D56+D57</f>
        <v>35838.379999999997</v>
      </c>
      <c r="E42" s="4">
        <f t="shared" ref="E42:G42" si="10">E47+E49+E51+E54+E56+E57</f>
        <v>28272.899999999998</v>
      </c>
      <c r="F42" s="4">
        <f t="shared" ref="F42" si="11">F47+F49+F51+F54+F56+F57</f>
        <v>28272.899999999998</v>
      </c>
      <c r="G42" s="4">
        <f t="shared" si="10"/>
        <v>28272.899999999998</v>
      </c>
    </row>
    <row r="43" spans="1:7" ht="25.5" customHeight="1">
      <c r="A43" s="38"/>
      <c r="B43" s="47"/>
      <c r="C43" s="10" t="s">
        <v>8</v>
      </c>
      <c r="D43" s="5">
        <f>D46+D48+D50+D52+D55+D58</f>
        <v>67271.432610000003</v>
      </c>
      <c r="E43" s="5">
        <f>E46+E48+E50+E52+E55+E58</f>
        <v>73333.700000000012</v>
      </c>
      <c r="F43" s="5">
        <f>F46+F48+F50+F52+F55+F58</f>
        <v>73909.700000000012</v>
      </c>
      <c r="G43" s="5">
        <f t="shared" ref="G43" si="12">G46+G48+G50+G52+G55+G58</f>
        <v>75120.899999999994</v>
      </c>
    </row>
    <row r="44" spans="1:7" ht="25.5" customHeight="1">
      <c r="A44" s="39"/>
      <c r="B44" s="47"/>
      <c r="C44" s="10" t="s">
        <v>9</v>
      </c>
      <c r="D44" s="5">
        <f>D53</f>
        <v>69552.467390000005</v>
      </c>
      <c r="E44" s="5">
        <f t="shared" ref="E44:G44" si="13">E53</f>
        <v>73230.399999999994</v>
      </c>
      <c r="F44" s="5">
        <f t="shared" ref="F44" si="14">F53</f>
        <v>69107</v>
      </c>
      <c r="G44" s="5">
        <f t="shared" si="13"/>
        <v>65560.399999999994</v>
      </c>
    </row>
    <row r="45" spans="1:7" ht="18" customHeight="1">
      <c r="A45" s="10" t="s">
        <v>10</v>
      </c>
      <c r="B45" s="47"/>
      <c r="C45" s="10"/>
      <c r="D45" s="4"/>
      <c r="E45" s="4"/>
      <c r="F45" s="4">
        <v>0</v>
      </c>
      <c r="G45" s="4">
        <v>0</v>
      </c>
    </row>
    <row r="46" spans="1:7" ht="173.25">
      <c r="A46" s="10" t="s">
        <v>44</v>
      </c>
      <c r="B46" s="47"/>
      <c r="C46" s="10" t="s">
        <v>8</v>
      </c>
      <c r="D46" s="4">
        <v>2355.6</v>
      </c>
      <c r="E46" s="26">
        <v>2315.5</v>
      </c>
      <c r="F46" s="26">
        <v>2315.5</v>
      </c>
      <c r="G46" s="26">
        <v>2315.5</v>
      </c>
    </row>
    <row r="47" spans="1:7" ht="63" customHeight="1">
      <c r="A47" s="37" t="s">
        <v>58</v>
      </c>
      <c r="B47" s="47"/>
      <c r="C47" s="10" t="s">
        <v>7</v>
      </c>
      <c r="D47" s="4">
        <v>50</v>
      </c>
      <c r="E47" s="4">
        <v>50</v>
      </c>
      <c r="F47" s="4">
        <v>50</v>
      </c>
      <c r="G47" s="4">
        <v>50</v>
      </c>
    </row>
    <row r="48" spans="1:7" ht="63" customHeight="1">
      <c r="A48" s="39"/>
      <c r="B48" s="47"/>
      <c r="C48" s="10" t="s">
        <v>8</v>
      </c>
      <c r="D48" s="4">
        <v>9603.1</v>
      </c>
      <c r="E48" s="4">
        <v>9690.9</v>
      </c>
      <c r="F48" s="4">
        <v>9690.9</v>
      </c>
      <c r="G48" s="4">
        <v>9690.9</v>
      </c>
    </row>
    <row r="49" spans="1:7" ht="47.25" customHeight="1">
      <c r="A49" s="37" t="s">
        <v>59</v>
      </c>
      <c r="B49" s="47"/>
      <c r="C49" s="10" t="s">
        <v>7</v>
      </c>
      <c r="D49" s="4">
        <v>1368</v>
      </c>
      <c r="E49" s="4">
        <v>1487.3</v>
      </c>
      <c r="F49" s="4">
        <v>1487.3</v>
      </c>
      <c r="G49" s="4">
        <v>1487.3</v>
      </c>
    </row>
    <row r="50" spans="1:7" ht="47.25" customHeight="1">
      <c r="A50" s="39"/>
      <c r="B50" s="47"/>
      <c r="C50" s="10" t="s">
        <v>8</v>
      </c>
      <c r="D50" s="4">
        <v>4508.3</v>
      </c>
      <c r="E50" s="4">
        <f>5022.4-E49</f>
        <v>3535.0999999999995</v>
      </c>
      <c r="F50" s="4">
        <f t="shared" ref="F50:G50" si="15">5022.4-F49</f>
        <v>3535.0999999999995</v>
      </c>
      <c r="G50" s="4">
        <f t="shared" si="15"/>
        <v>3535.0999999999995</v>
      </c>
    </row>
    <row r="51" spans="1:7" ht="47.25" customHeight="1">
      <c r="A51" s="37" t="s">
        <v>60</v>
      </c>
      <c r="B51" s="47"/>
      <c r="C51" s="10" t="s">
        <v>7</v>
      </c>
      <c r="D51" s="4">
        <v>100</v>
      </c>
      <c r="E51" s="4">
        <v>10</v>
      </c>
      <c r="F51" s="4">
        <v>10</v>
      </c>
      <c r="G51" s="4">
        <v>10</v>
      </c>
    </row>
    <row r="52" spans="1:7" ht="47.25" customHeight="1">
      <c r="A52" s="38"/>
      <c r="B52" s="47"/>
      <c r="C52" s="10" t="s">
        <v>8</v>
      </c>
      <c r="D52" s="4">
        <v>18488.632610000001</v>
      </c>
      <c r="E52" s="4">
        <v>19466.3</v>
      </c>
      <c r="F52" s="4">
        <v>20642.3</v>
      </c>
      <c r="G52" s="4">
        <v>21853.5</v>
      </c>
    </row>
    <row r="53" spans="1:7" ht="21" customHeight="1">
      <c r="A53" s="39"/>
      <c r="B53" s="47"/>
      <c r="C53" s="10" t="s">
        <v>9</v>
      </c>
      <c r="D53" s="4">
        <v>69552.467390000005</v>
      </c>
      <c r="E53" s="4">
        <v>73230.399999999994</v>
      </c>
      <c r="F53" s="4">
        <v>69107</v>
      </c>
      <c r="G53" s="4">
        <v>65560.399999999994</v>
      </c>
    </row>
    <row r="54" spans="1:7">
      <c r="A54" s="37" t="s">
        <v>61</v>
      </c>
      <c r="B54" s="47"/>
      <c r="C54" s="10" t="s">
        <v>7</v>
      </c>
      <c r="D54" s="4">
        <v>4584.6000000000004</v>
      </c>
      <c r="E54" s="4">
        <v>411.1</v>
      </c>
      <c r="F54" s="4">
        <v>411.1</v>
      </c>
      <c r="G54" s="4">
        <v>411.1</v>
      </c>
    </row>
    <row r="55" spans="1:7">
      <c r="A55" s="39"/>
      <c r="B55" s="47"/>
      <c r="C55" s="10" t="s">
        <v>8</v>
      </c>
      <c r="D55" s="4">
        <v>32045.8</v>
      </c>
      <c r="E55" s="4">
        <f>38137-411.1</f>
        <v>37725.9</v>
      </c>
      <c r="F55" s="4">
        <v>37725.9</v>
      </c>
      <c r="G55" s="4">
        <v>37725.9</v>
      </c>
    </row>
    <row r="56" spans="1:7" ht="47.25">
      <c r="A56" s="10" t="s">
        <v>62</v>
      </c>
      <c r="B56" s="47"/>
      <c r="C56" s="10" t="s">
        <v>7</v>
      </c>
      <c r="D56" s="4">
        <v>917.28</v>
      </c>
      <c r="E56" s="26">
        <v>4069.9</v>
      </c>
      <c r="F56" s="26">
        <v>4069.9</v>
      </c>
      <c r="G56" s="26">
        <v>4069.9</v>
      </c>
    </row>
    <row r="57" spans="1:7" ht="31.5">
      <c r="A57" s="10" t="s">
        <v>51</v>
      </c>
      <c r="B57" s="47"/>
      <c r="C57" s="10" t="s">
        <v>7</v>
      </c>
      <c r="D57" s="4">
        <v>28818.5</v>
      </c>
      <c r="E57" s="26">
        <v>22244.6</v>
      </c>
      <c r="F57" s="26">
        <v>22244.6</v>
      </c>
      <c r="G57" s="26">
        <v>22244.6</v>
      </c>
    </row>
    <row r="58" spans="1:7" ht="94.5">
      <c r="A58" s="10" t="s">
        <v>64</v>
      </c>
      <c r="B58" s="47"/>
      <c r="C58" s="10" t="s">
        <v>8</v>
      </c>
      <c r="D58" s="4">
        <v>270</v>
      </c>
      <c r="E58" s="4">
        <v>600</v>
      </c>
      <c r="F58" s="4">
        <v>0</v>
      </c>
      <c r="G58" s="4">
        <v>0</v>
      </c>
    </row>
    <row r="59" spans="1:7" ht="38.25" customHeight="1">
      <c r="A59" s="10" t="s">
        <v>13</v>
      </c>
      <c r="B59" s="47"/>
      <c r="C59" s="10" t="s">
        <v>7</v>
      </c>
      <c r="D59" s="4">
        <v>8446.1</v>
      </c>
      <c r="E59" s="26">
        <v>5995.2</v>
      </c>
      <c r="F59" s="26">
        <v>5995.2</v>
      </c>
      <c r="G59" s="26">
        <v>5995.2</v>
      </c>
    </row>
    <row r="60" spans="1:7" ht="19.5" customHeight="1">
      <c r="A60" s="45" t="s">
        <v>14</v>
      </c>
      <c r="B60" s="47"/>
      <c r="C60" s="10" t="s">
        <v>6</v>
      </c>
      <c r="D60" s="4">
        <f>D61</f>
        <v>37216</v>
      </c>
      <c r="E60" s="4">
        <f t="shared" ref="E60:G60" si="16">E61</f>
        <v>37563.800000000003</v>
      </c>
      <c r="F60" s="4">
        <f t="shared" si="16"/>
        <v>36059.1</v>
      </c>
      <c r="G60" s="4">
        <f t="shared" si="16"/>
        <v>36059.1</v>
      </c>
    </row>
    <row r="61" spans="1:7" ht="21" customHeight="1">
      <c r="A61" s="45"/>
      <c r="B61" s="47"/>
      <c r="C61" s="10" t="s">
        <v>7</v>
      </c>
      <c r="D61" s="30">
        <v>37216</v>
      </c>
      <c r="E61" s="26">
        <v>37563.800000000003</v>
      </c>
      <c r="F61" s="26">
        <v>36059.1</v>
      </c>
      <c r="G61" s="26">
        <v>36059.1</v>
      </c>
    </row>
    <row r="62" spans="1:7" ht="24.75" customHeight="1">
      <c r="A62" s="45"/>
      <c r="B62" s="47"/>
      <c r="C62" s="10" t="s">
        <v>8</v>
      </c>
      <c r="D62" s="4">
        <v>0</v>
      </c>
      <c r="E62" s="4">
        <v>0</v>
      </c>
      <c r="F62" s="4">
        <v>0</v>
      </c>
      <c r="G62" s="4">
        <v>0</v>
      </c>
    </row>
    <row r="63" spans="1:7" ht="24" customHeight="1">
      <c r="A63" s="45" t="s">
        <v>15</v>
      </c>
      <c r="B63" s="47"/>
      <c r="C63" s="10" t="s">
        <v>6</v>
      </c>
      <c r="D63" s="4">
        <f>D64+D65</f>
        <v>55851.979999999996</v>
      </c>
      <c r="E63" s="4">
        <f t="shared" ref="E63:G63" si="17">E64+E65</f>
        <v>55343.7</v>
      </c>
      <c r="F63" s="4">
        <f t="shared" ref="F63" si="18">F64+F65</f>
        <v>55343.7</v>
      </c>
      <c r="G63" s="4">
        <f t="shared" si="17"/>
        <v>55343.7</v>
      </c>
    </row>
    <row r="64" spans="1:7" ht="21.75" customHeight="1">
      <c r="A64" s="45"/>
      <c r="B64" s="47"/>
      <c r="C64" s="10" t="s">
        <v>7</v>
      </c>
      <c r="D64" s="4">
        <f>D68</f>
        <v>503</v>
      </c>
      <c r="E64" s="4">
        <f t="shared" ref="E64:G64" si="19">E68</f>
        <v>50</v>
      </c>
      <c r="F64" s="4">
        <f t="shared" ref="F64" si="20">F68</f>
        <v>50</v>
      </c>
      <c r="G64" s="4">
        <f t="shared" si="19"/>
        <v>50</v>
      </c>
    </row>
    <row r="65" spans="1:7" ht="22.5" customHeight="1">
      <c r="A65" s="45"/>
      <c r="B65" s="47"/>
      <c r="C65" s="10" t="s">
        <v>8</v>
      </c>
      <c r="D65" s="4">
        <f>D67+D69+D71+D70</f>
        <v>55348.979999999996</v>
      </c>
      <c r="E65" s="4">
        <f t="shared" ref="E65:G65" si="21">E67+E69+E71+E70</f>
        <v>55293.7</v>
      </c>
      <c r="F65" s="4">
        <f t="shared" ref="F65" si="22">F67+F69+F71+F70</f>
        <v>55293.7</v>
      </c>
      <c r="G65" s="4">
        <f t="shared" si="21"/>
        <v>55293.7</v>
      </c>
    </row>
    <row r="66" spans="1:7" ht="18.75" customHeight="1">
      <c r="A66" s="10" t="s">
        <v>10</v>
      </c>
      <c r="B66" s="47"/>
      <c r="C66" s="10"/>
      <c r="D66" s="4">
        <v>0</v>
      </c>
      <c r="E66" s="4">
        <v>0</v>
      </c>
      <c r="F66" s="4">
        <v>0</v>
      </c>
      <c r="G66" s="4">
        <v>0</v>
      </c>
    </row>
    <row r="67" spans="1:7" ht="82.5" customHeight="1">
      <c r="A67" s="10" t="s">
        <v>16</v>
      </c>
      <c r="B67" s="47"/>
      <c r="C67" s="10" t="s">
        <v>8</v>
      </c>
      <c r="D67" s="4">
        <v>26196.5</v>
      </c>
      <c r="E67" s="26">
        <v>26279.8</v>
      </c>
      <c r="F67" s="26">
        <v>26279.8</v>
      </c>
      <c r="G67" s="26">
        <v>26279.8</v>
      </c>
    </row>
    <row r="68" spans="1:7" ht="60.75" customHeight="1">
      <c r="A68" s="45" t="s">
        <v>17</v>
      </c>
      <c r="B68" s="47"/>
      <c r="C68" s="10" t="s">
        <v>7</v>
      </c>
      <c r="D68" s="4">
        <v>503</v>
      </c>
      <c r="E68" s="4">
        <v>50</v>
      </c>
      <c r="F68" s="4">
        <v>50</v>
      </c>
      <c r="G68" s="4">
        <v>50</v>
      </c>
    </row>
    <row r="69" spans="1:7" ht="72" customHeight="1">
      <c r="A69" s="45"/>
      <c r="B69" s="47"/>
      <c r="C69" s="10" t="s">
        <v>8</v>
      </c>
      <c r="D69" s="4">
        <v>1522.8</v>
      </c>
      <c r="E69" s="26">
        <v>1429</v>
      </c>
      <c r="F69" s="26">
        <v>1429</v>
      </c>
      <c r="G69" s="26">
        <v>1429</v>
      </c>
    </row>
    <row r="70" spans="1:7" ht="151.5" customHeight="1">
      <c r="A70" s="10" t="s">
        <v>73</v>
      </c>
      <c r="B70" s="47"/>
      <c r="C70" s="10" t="s">
        <v>8</v>
      </c>
      <c r="D70" s="4">
        <v>1161.3800000000001</v>
      </c>
      <c r="E70" s="4">
        <v>1369.6</v>
      </c>
      <c r="F70" s="4">
        <v>1369.6</v>
      </c>
      <c r="G70" s="4">
        <v>1369.6</v>
      </c>
    </row>
    <row r="71" spans="1:7" ht="69.75" customHeight="1">
      <c r="A71" s="10" t="s">
        <v>18</v>
      </c>
      <c r="B71" s="47"/>
      <c r="C71" s="10" t="s">
        <v>8</v>
      </c>
      <c r="D71" s="4">
        <v>26468.3</v>
      </c>
      <c r="E71" s="26">
        <v>26215.3</v>
      </c>
      <c r="F71" s="26">
        <v>26215.3</v>
      </c>
      <c r="G71" s="26">
        <v>26215.3</v>
      </c>
    </row>
    <row r="72" spans="1:7" ht="69.75" customHeight="1">
      <c r="A72" s="10" t="s">
        <v>43</v>
      </c>
      <c r="B72" s="47"/>
      <c r="C72" s="10"/>
      <c r="D72" s="4">
        <f>D73+D74</f>
        <v>7195.6</v>
      </c>
      <c r="E72" s="4">
        <f t="shared" ref="E72:G72" si="23">E73+E74</f>
        <v>7094.6</v>
      </c>
      <c r="F72" s="4">
        <f t="shared" ref="F72" si="24">F73+F74</f>
        <v>7094.6</v>
      </c>
      <c r="G72" s="4">
        <f t="shared" si="23"/>
        <v>8576.1</v>
      </c>
    </row>
    <row r="73" spans="1:7" ht="69.75" customHeight="1">
      <c r="A73" s="37" t="s">
        <v>42</v>
      </c>
      <c r="B73" s="47"/>
      <c r="C73" s="10" t="s">
        <v>9</v>
      </c>
      <c r="D73" s="4">
        <v>6907.7734600000003</v>
      </c>
      <c r="E73" s="4">
        <v>6810.8</v>
      </c>
      <c r="F73" s="4">
        <v>6810.8</v>
      </c>
      <c r="G73" s="4">
        <v>6432.1</v>
      </c>
    </row>
    <row r="74" spans="1:7" ht="69.75" customHeight="1">
      <c r="A74" s="39"/>
      <c r="B74" s="47"/>
      <c r="C74" s="10" t="s">
        <v>8</v>
      </c>
      <c r="D74" s="4">
        <v>287.82654000000002</v>
      </c>
      <c r="E74" s="4">
        <f>7094.6-6810.8</f>
        <v>283.80000000000018</v>
      </c>
      <c r="F74" s="4">
        <v>283.8</v>
      </c>
      <c r="G74" s="4">
        <f>8576.1-G73</f>
        <v>2144</v>
      </c>
    </row>
    <row r="75" spans="1:7" ht="18.75" customHeight="1">
      <c r="A75" s="10" t="s">
        <v>19</v>
      </c>
      <c r="B75" s="47"/>
      <c r="C75" s="10" t="s">
        <v>70</v>
      </c>
      <c r="D75" s="5">
        <f>D76+D77+D78</f>
        <v>2983931.801</v>
      </c>
      <c r="E75" s="5">
        <f t="shared" ref="E75:G75" si="25">E76+E77+E78</f>
        <v>2887386.8</v>
      </c>
      <c r="F75" s="5">
        <f t="shared" ref="F75" si="26">F76+F77+F78</f>
        <v>2821311.5</v>
      </c>
      <c r="G75" s="5">
        <f t="shared" si="25"/>
        <v>2801708.4</v>
      </c>
    </row>
    <row r="76" spans="1:7">
      <c r="A76" s="45" t="s">
        <v>10</v>
      </c>
      <c r="B76" s="47"/>
      <c r="C76" s="10" t="s">
        <v>7</v>
      </c>
      <c r="D76" s="5">
        <f>D64+D61+D59+D42+D19+D7</f>
        <v>1039461.681</v>
      </c>
      <c r="E76" s="5">
        <f>E64+E61+E59+E42+E19+E7</f>
        <v>961729.1</v>
      </c>
      <c r="F76" s="5">
        <f>F64+F61+F59+F42+F19+F7</f>
        <v>893825.3</v>
      </c>
      <c r="G76" s="5">
        <f>G64+G61+G59+G42+G19+G7</f>
        <v>893925.3</v>
      </c>
    </row>
    <row r="77" spans="1:7">
      <c r="A77" s="45"/>
      <c r="B77" s="47"/>
      <c r="C77" s="10" t="s">
        <v>8</v>
      </c>
      <c r="D77" s="5">
        <f>D74+D65+D43+D20+D8</f>
        <v>1800624.6791500002</v>
      </c>
      <c r="E77" s="5">
        <f>E74+E65+E43+E20+E8</f>
        <v>1778866.9</v>
      </c>
      <c r="F77" s="5">
        <f>F74+F65+F43+F20+F8</f>
        <v>1784818.8</v>
      </c>
      <c r="G77" s="5">
        <f>G74+G65+G43+G20+G8</f>
        <v>1769041</v>
      </c>
    </row>
    <row r="78" spans="1:7" ht="31.5">
      <c r="A78" s="45"/>
      <c r="B78" s="47"/>
      <c r="C78" s="10" t="s">
        <v>9</v>
      </c>
      <c r="D78" s="5">
        <f>D73+D44+D9</f>
        <v>143845.44085000001</v>
      </c>
      <c r="E78" s="5">
        <f>E73+E44+E9</f>
        <v>146790.79999999999</v>
      </c>
      <c r="F78" s="5">
        <f>F73+F44+F9</f>
        <v>142667.40000000002</v>
      </c>
      <c r="G78" s="5">
        <f>G73+G44+G9</f>
        <v>138742.1</v>
      </c>
    </row>
    <row r="79" spans="1:7" ht="25.5" customHeight="1">
      <c r="A79" s="45" t="s">
        <v>23</v>
      </c>
      <c r="B79" s="45"/>
      <c r="C79" s="45"/>
      <c r="D79" s="45"/>
      <c r="E79" s="45"/>
      <c r="F79" s="10"/>
      <c r="G79" s="10"/>
    </row>
    <row r="80" spans="1:7" ht="22.5" customHeight="1">
      <c r="A80" s="45" t="s">
        <v>24</v>
      </c>
      <c r="B80" s="47" t="s">
        <v>22</v>
      </c>
      <c r="C80" s="10" t="s">
        <v>6</v>
      </c>
      <c r="D80" s="4">
        <f>D81+D82</f>
        <v>8085</v>
      </c>
      <c r="E80" s="4">
        <f t="shared" ref="E80:G80" si="27">E81+E82</f>
        <v>9355.5</v>
      </c>
      <c r="F80" s="4">
        <f t="shared" ref="F80" si="28">F81+F82</f>
        <v>9355.5</v>
      </c>
      <c r="G80" s="4">
        <f t="shared" si="27"/>
        <v>9355.5</v>
      </c>
    </row>
    <row r="81" spans="1:7" ht="84" customHeight="1">
      <c r="A81" s="45"/>
      <c r="B81" s="47"/>
      <c r="C81" s="10" t="s">
        <v>7</v>
      </c>
      <c r="D81" s="9">
        <v>839.1</v>
      </c>
      <c r="E81" s="9">
        <v>769.1</v>
      </c>
      <c r="F81" s="9">
        <v>769.1</v>
      </c>
      <c r="G81" s="9">
        <v>769.1</v>
      </c>
    </row>
    <row r="82" spans="1:7" ht="41.25" customHeight="1">
      <c r="A82" s="45" t="s">
        <v>26</v>
      </c>
      <c r="B82" s="11" t="s">
        <v>22</v>
      </c>
      <c r="C82" s="45" t="s">
        <v>7</v>
      </c>
      <c r="D82" s="40">
        <v>7245.9</v>
      </c>
      <c r="E82" s="40">
        <v>8586.4</v>
      </c>
      <c r="F82" s="40">
        <v>8586.4</v>
      </c>
      <c r="G82" s="40">
        <v>8586.4</v>
      </c>
    </row>
    <row r="83" spans="1:7" ht="63.75" customHeight="1">
      <c r="A83" s="45"/>
      <c r="B83" s="11" t="s">
        <v>27</v>
      </c>
      <c r="C83" s="45"/>
      <c r="D83" s="40"/>
      <c r="E83" s="40"/>
      <c r="F83" s="40"/>
      <c r="G83" s="40"/>
    </row>
    <row r="84" spans="1:7" ht="20.25" customHeight="1">
      <c r="A84" s="10" t="s">
        <v>28</v>
      </c>
      <c r="B84" s="11"/>
      <c r="C84" s="10"/>
      <c r="D84" s="9">
        <f>D80</f>
        <v>8085</v>
      </c>
      <c r="E84" s="9">
        <f t="shared" ref="E84:G84" si="29">E80</f>
        <v>9355.5</v>
      </c>
      <c r="F84" s="9">
        <f t="shared" ref="F84" si="30">F80</f>
        <v>9355.5</v>
      </c>
      <c r="G84" s="9">
        <f t="shared" si="29"/>
        <v>9355.5</v>
      </c>
    </row>
    <row r="85" spans="1:7" ht="20.25" customHeight="1">
      <c r="A85" s="10" t="s">
        <v>10</v>
      </c>
      <c r="B85" s="11"/>
      <c r="C85" s="10" t="s">
        <v>7</v>
      </c>
      <c r="D85" s="9">
        <f>D84</f>
        <v>8085</v>
      </c>
      <c r="E85" s="9">
        <f t="shared" ref="E85:G85" si="31">E84</f>
        <v>9355.5</v>
      </c>
      <c r="F85" s="9">
        <f t="shared" ref="F85" si="32">F84</f>
        <v>9355.5</v>
      </c>
      <c r="G85" s="9">
        <f t="shared" si="31"/>
        <v>9355.5</v>
      </c>
    </row>
    <row r="86" spans="1:7">
      <c r="A86" s="45" t="s">
        <v>29</v>
      </c>
      <c r="B86" s="45"/>
      <c r="C86" s="45"/>
      <c r="D86" s="10"/>
      <c r="E86" s="10"/>
      <c r="F86" s="10"/>
      <c r="G86" s="10"/>
    </row>
    <row r="87" spans="1:7">
      <c r="A87" s="45" t="s">
        <v>30</v>
      </c>
      <c r="B87" s="47" t="s">
        <v>22</v>
      </c>
      <c r="C87" s="10" t="s">
        <v>6</v>
      </c>
      <c r="D87" s="5">
        <f>D88+D89+D90</f>
        <v>958.30000000000007</v>
      </c>
      <c r="E87" s="5">
        <f t="shared" ref="E87:G87" si="33">E88+E89+E90</f>
        <v>7641.5</v>
      </c>
      <c r="F87" s="5">
        <f t="shared" ref="F87" si="34">F88+F89+F90</f>
        <v>0</v>
      </c>
      <c r="G87" s="5">
        <f t="shared" si="33"/>
        <v>0</v>
      </c>
    </row>
    <row r="88" spans="1:7">
      <c r="A88" s="45"/>
      <c r="B88" s="47"/>
      <c r="C88" s="10" t="s">
        <v>7</v>
      </c>
      <c r="D88" s="5">
        <f>D95+D92</f>
        <v>103.2</v>
      </c>
      <c r="E88" s="5">
        <v>50</v>
      </c>
      <c r="F88" s="5">
        <f t="shared" ref="F88" si="35">F95+F92</f>
        <v>0</v>
      </c>
      <c r="G88" s="5">
        <f t="shared" ref="G88" si="36">G95+G92</f>
        <v>0</v>
      </c>
    </row>
    <row r="89" spans="1:7">
      <c r="A89" s="45"/>
      <c r="B89" s="47"/>
      <c r="C89" s="10" t="s">
        <v>8</v>
      </c>
      <c r="D89" s="5">
        <f>D96+D93</f>
        <v>855.1</v>
      </c>
      <c r="E89" s="5">
        <f t="shared" ref="E89:G89" si="37">E96+E93</f>
        <v>303.7</v>
      </c>
      <c r="F89" s="5">
        <f t="shared" ref="F89" si="38">F96+F93</f>
        <v>0</v>
      </c>
      <c r="G89" s="5">
        <f t="shared" si="37"/>
        <v>0</v>
      </c>
    </row>
    <row r="90" spans="1:7" ht="31.5">
      <c r="A90" s="45"/>
      <c r="B90" s="47"/>
      <c r="C90" s="10" t="s">
        <v>9</v>
      </c>
      <c r="D90" s="5">
        <f>D94</f>
        <v>0</v>
      </c>
      <c r="E90" s="5">
        <f t="shared" ref="E90:G90" si="39">E94</f>
        <v>7287.8</v>
      </c>
      <c r="F90" s="5">
        <f t="shared" ref="F90" si="40">F94</f>
        <v>0</v>
      </c>
      <c r="G90" s="5">
        <f t="shared" si="39"/>
        <v>0</v>
      </c>
    </row>
    <row r="91" spans="1:7">
      <c r="A91" s="10" t="s">
        <v>10</v>
      </c>
      <c r="B91" s="47"/>
      <c r="C91" s="10"/>
      <c r="D91" s="4"/>
      <c r="E91" s="4"/>
      <c r="F91" s="4"/>
      <c r="G91" s="4"/>
    </row>
    <row r="92" spans="1:7">
      <c r="A92" s="45" t="s">
        <v>40</v>
      </c>
      <c r="B92" s="47"/>
      <c r="C92" s="10" t="s">
        <v>7</v>
      </c>
      <c r="D92" s="4">
        <v>0</v>
      </c>
      <c r="E92" s="4">
        <v>50</v>
      </c>
      <c r="F92" s="4">
        <v>0</v>
      </c>
      <c r="G92" s="4">
        <v>0</v>
      </c>
    </row>
    <row r="93" spans="1:7">
      <c r="A93" s="45"/>
      <c r="B93" s="47"/>
      <c r="C93" s="10" t="s">
        <v>8</v>
      </c>
      <c r="D93" s="4">
        <v>0</v>
      </c>
      <c r="E93" s="4">
        <v>303.7</v>
      </c>
      <c r="F93" s="4">
        <v>0</v>
      </c>
      <c r="G93" s="4">
        <v>0</v>
      </c>
    </row>
    <row r="94" spans="1:7" ht="45" customHeight="1">
      <c r="A94" s="45"/>
      <c r="B94" s="47"/>
      <c r="C94" s="10" t="str">
        <f>C90</f>
        <v>федеральный бюджет</v>
      </c>
      <c r="D94" s="4">
        <v>0</v>
      </c>
      <c r="E94" s="4">
        <v>7287.8</v>
      </c>
      <c r="F94" s="4">
        <v>0</v>
      </c>
      <c r="G94" s="4">
        <v>0</v>
      </c>
    </row>
    <row r="95" spans="1:7">
      <c r="A95" s="45" t="s">
        <v>41</v>
      </c>
      <c r="B95" s="47"/>
      <c r="C95" s="10" t="s">
        <v>7</v>
      </c>
      <c r="D95" s="4">
        <v>103.2</v>
      </c>
      <c r="E95" s="4">
        <v>0</v>
      </c>
      <c r="F95" s="4">
        <v>0</v>
      </c>
      <c r="G95" s="4">
        <v>0</v>
      </c>
    </row>
    <row r="96" spans="1:7" ht="48.75" customHeight="1">
      <c r="A96" s="45"/>
      <c r="B96" s="47"/>
      <c r="C96" s="10" t="s">
        <v>8</v>
      </c>
      <c r="D96" s="4">
        <v>855.1</v>
      </c>
      <c r="E96" s="4">
        <v>0</v>
      </c>
      <c r="F96" s="4">
        <v>0</v>
      </c>
      <c r="G96" s="4">
        <v>0</v>
      </c>
    </row>
    <row r="97" spans="1:7">
      <c r="A97" s="10" t="s">
        <v>31</v>
      </c>
      <c r="B97" s="47"/>
      <c r="C97" s="10"/>
      <c r="D97" s="5">
        <f>D87</f>
        <v>958.30000000000007</v>
      </c>
      <c r="E97" s="5">
        <f t="shared" ref="E97:G97" si="41">E87</f>
        <v>7641.5</v>
      </c>
      <c r="F97" s="5">
        <f t="shared" ref="F97" si="42">F87</f>
        <v>0</v>
      </c>
      <c r="G97" s="5">
        <f t="shared" si="41"/>
        <v>0</v>
      </c>
    </row>
    <row r="98" spans="1:7">
      <c r="A98" s="10" t="s">
        <v>10</v>
      </c>
      <c r="B98" s="47"/>
      <c r="C98" s="10" t="s">
        <v>7</v>
      </c>
      <c r="D98" s="5">
        <f t="shared" ref="D98:G100" si="43">D88</f>
        <v>103.2</v>
      </c>
      <c r="E98" s="5">
        <f t="shared" si="43"/>
        <v>50</v>
      </c>
      <c r="F98" s="5">
        <f t="shared" ref="F98" si="44">F88</f>
        <v>0</v>
      </c>
      <c r="G98" s="5">
        <f t="shared" si="43"/>
        <v>0</v>
      </c>
    </row>
    <row r="99" spans="1:7">
      <c r="A99" s="10"/>
      <c r="B99" s="47"/>
      <c r="C99" s="10" t="s">
        <v>8</v>
      </c>
      <c r="D99" s="5">
        <f t="shared" si="43"/>
        <v>855.1</v>
      </c>
      <c r="E99" s="5">
        <f t="shared" si="43"/>
        <v>303.7</v>
      </c>
      <c r="F99" s="5">
        <f t="shared" ref="F99" si="45">F89</f>
        <v>0</v>
      </c>
      <c r="G99" s="5">
        <f t="shared" si="43"/>
        <v>0</v>
      </c>
    </row>
    <row r="100" spans="1:7" ht="31.5">
      <c r="A100" s="10"/>
      <c r="B100" s="47"/>
      <c r="C100" s="10" t="s">
        <v>9</v>
      </c>
      <c r="D100" s="5">
        <f t="shared" si="43"/>
        <v>0</v>
      </c>
      <c r="E100" s="5">
        <f t="shared" si="43"/>
        <v>7287.8</v>
      </c>
      <c r="F100" s="5">
        <f t="shared" ref="F100" si="46">F90</f>
        <v>0</v>
      </c>
      <c r="G100" s="5">
        <f t="shared" si="43"/>
        <v>0</v>
      </c>
    </row>
    <row r="101" spans="1:7" ht="15.75" customHeight="1">
      <c r="A101" s="45" t="s">
        <v>38</v>
      </c>
      <c r="B101" s="45"/>
      <c r="C101" s="45"/>
      <c r="D101" s="10"/>
      <c r="E101" s="10"/>
      <c r="F101" s="10"/>
      <c r="G101" s="10"/>
    </row>
    <row r="102" spans="1:7">
      <c r="A102" s="45" t="s">
        <v>32</v>
      </c>
      <c r="B102" s="47" t="s">
        <v>22</v>
      </c>
      <c r="C102" s="10" t="s">
        <v>6</v>
      </c>
      <c r="D102" s="4">
        <f>D103+D104</f>
        <v>372</v>
      </c>
      <c r="E102" s="4">
        <f>E103+E104</f>
        <v>395</v>
      </c>
      <c r="F102" s="4">
        <f t="shared" ref="F102:G102" si="47">F103+F104</f>
        <v>10</v>
      </c>
      <c r="G102" s="4">
        <f t="shared" si="47"/>
        <v>10</v>
      </c>
    </row>
    <row r="103" spans="1:7">
      <c r="A103" s="45"/>
      <c r="B103" s="47"/>
      <c r="C103" s="10" t="s">
        <v>7</v>
      </c>
      <c r="D103" s="4">
        <f>D106</f>
        <v>10</v>
      </c>
      <c r="E103" s="4">
        <f>E106</f>
        <v>10</v>
      </c>
      <c r="F103" s="4">
        <f t="shared" ref="F103:G103" si="48">F106</f>
        <v>10</v>
      </c>
      <c r="G103" s="4">
        <f t="shared" si="48"/>
        <v>10</v>
      </c>
    </row>
    <row r="104" spans="1:7">
      <c r="A104" s="45"/>
      <c r="B104" s="47"/>
      <c r="C104" s="10" t="s">
        <v>8</v>
      </c>
      <c r="D104" s="4">
        <f>D107</f>
        <v>362</v>
      </c>
      <c r="E104" s="4">
        <f>E107</f>
        <v>385</v>
      </c>
      <c r="F104" s="4">
        <f t="shared" ref="F104:G104" si="49">F107</f>
        <v>0</v>
      </c>
      <c r="G104" s="4">
        <f t="shared" si="49"/>
        <v>0</v>
      </c>
    </row>
    <row r="105" spans="1:7">
      <c r="A105" s="10" t="s">
        <v>10</v>
      </c>
      <c r="B105" s="47"/>
      <c r="C105" s="10"/>
      <c r="D105" s="4"/>
      <c r="E105" s="4"/>
      <c r="F105" s="4">
        <v>0</v>
      </c>
      <c r="G105" s="4">
        <v>0</v>
      </c>
    </row>
    <row r="106" spans="1:7">
      <c r="A106" s="45" t="s">
        <v>25</v>
      </c>
      <c r="B106" s="47"/>
      <c r="C106" s="10" t="s">
        <v>7</v>
      </c>
      <c r="D106" s="4">
        <v>10</v>
      </c>
      <c r="E106" s="4">
        <v>10</v>
      </c>
      <c r="F106" s="4">
        <v>10</v>
      </c>
      <c r="G106" s="4">
        <v>10</v>
      </c>
    </row>
    <row r="107" spans="1:7">
      <c r="A107" s="45"/>
      <c r="B107" s="47"/>
      <c r="C107" s="10" t="s">
        <v>8</v>
      </c>
      <c r="D107" s="4">
        <v>362</v>
      </c>
      <c r="E107" s="4">
        <v>385</v>
      </c>
      <c r="F107" s="4">
        <v>0</v>
      </c>
      <c r="G107" s="4">
        <v>0</v>
      </c>
    </row>
    <row r="108" spans="1:7">
      <c r="A108" s="10" t="s">
        <v>69</v>
      </c>
      <c r="B108" s="47"/>
      <c r="C108" s="10"/>
      <c r="D108" s="4">
        <f>D102</f>
        <v>372</v>
      </c>
      <c r="E108" s="4">
        <f>E102</f>
        <v>395</v>
      </c>
      <c r="F108" s="4">
        <f t="shared" ref="F108:G108" si="50">F102</f>
        <v>10</v>
      </c>
      <c r="G108" s="4">
        <f t="shared" si="50"/>
        <v>10</v>
      </c>
    </row>
    <row r="109" spans="1:7">
      <c r="A109" s="10" t="s">
        <v>10</v>
      </c>
      <c r="B109" s="47"/>
      <c r="C109" s="10" t="s">
        <v>7</v>
      </c>
      <c r="D109" s="4">
        <f>D106</f>
        <v>10</v>
      </c>
      <c r="E109" s="4">
        <f>E106</f>
        <v>10</v>
      </c>
      <c r="F109" s="4">
        <f t="shared" ref="F109:G109" si="51">F106</f>
        <v>10</v>
      </c>
      <c r="G109" s="4">
        <f t="shared" si="51"/>
        <v>10</v>
      </c>
    </row>
    <row r="110" spans="1:7">
      <c r="A110" s="10"/>
      <c r="B110" s="47"/>
      <c r="C110" s="10" t="s">
        <v>8</v>
      </c>
      <c r="D110" s="4">
        <f>D107</f>
        <v>362</v>
      </c>
      <c r="E110" s="4">
        <f>E107</f>
        <v>385</v>
      </c>
      <c r="F110" s="4">
        <f t="shared" ref="F110:G110" si="52">F107</f>
        <v>0</v>
      </c>
      <c r="G110" s="4">
        <f t="shared" si="52"/>
        <v>0</v>
      </c>
    </row>
    <row r="111" spans="1:7">
      <c r="A111" s="10"/>
      <c r="B111" s="47"/>
      <c r="C111" s="10"/>
      <c r="D111" s="4"/>
      <c r="E111" s="4"/>
      <c r="F111" s="4">
        <v>0</v>
      </c>
      <c r="G111" s="4">
        <v>0</v>
      </c>
    </row>
    <row r="112" spans="1:7" ht="15.75" customHeight="1">
      <c r="A112" s="45" t="s">
        <v>39</v>
      </c>
      <c r="B112" s="45"/>
      <c r="C112" s="45"/>
      <c r="D112" s="7"/>
      <c r="E112" s="7"/>
      <c r="F112" s="7"/>
      <c r="G112" s="7"/>
    </row>
    <row r="113" spans="1:7">
      <c r="A113" s="37" t="s">
        <v>34</v>
      </c>
      <c r="B113" s="47" t="s">
        <v>22</v>
      </c>
      <c r="C113" s="10" t="s">
        <v>6</v>
      </c>
      <c r="D113" s="4">
        <f>D114+D115+D116</f>
        <v>1219.1000000000001</v>
      </c>
      <c r="E113" s="4">
        <f t="shared" ref="E113:G113" si="53">E114+E115+E116</f>
        <v>0</v>
      </c>
      <c r="F113" s="4">
        <f t="shared" si="53"/>
        <v>21074</v>
      </c>
      <c r="G113" s="4">
        <f t="shared" si="53"/>
        <v>0</v>
      </c>
    </row>
    <row r="114" spans="1:7">
      <c r="A114" s="38"/>
      <c r="B114" s="47"/>
      <c r="C114" s="10" t="s">
        <v>7</v>
      </c>
      <c r="D114" s="4">
        <v>50</v>
      </c>
      <c r="E114" s="4"/>
      <c r="F114" s="4">
        <f>F122</f>
        <v>50</v>
      </c>
      <c r="G114" s="4"/>
    </row>
    <row r="115" spans="1:7">
      <c r="A115" s="38"/>
      <c r="B115" s="47"/>
      <c r="C115" s="10" t="s">
        <v>8</v>
      </c>
      <c r="D115" s="4">
        <v>46.77149</v>
      </c>
      <c r="E115" s="4">
        <f t="shared" ref="E115:G115" si="54">E119</f>
        <v>0</v>
      </c>
      <c r="F115" s="4">
        <f>F121</f>
        <v>21024</v>
      </c>
      <c r="G115" s="4">
        <f t="shared" si="54"/>
        <v>0</v>
      </c>
    </row>
    <row r="116" spans="1:7" ht="31.5">
      <c r="A116" s="39"/>
      <c r="B116" s="47"/>
      <c r="C116" s="10" t="s">
        <v>9</v>
      </c>
      <c r="D116" s="4">
        <v>1122.3285100000001</v>
      </c>
      <c r="E116" s="4">
        <f t="shared" ref="E116:G116" si="55">E120</f>
        <v>0</v>
      </c>
      <c r="F116" s="4">
        <f t="shared" si="55"/>
        <v>0</v>
      </c>
      <c r="G116" s="4">
        <f t="shared" si="55"/>
        <v>0</v>
      </c>
    </row>
    <row r="117" spans="1:7">
      <c r="A117" s="10" t="s">
        <v>10</v>
      </c>
      <c r="B117" s="47"/>
      <c r="C117" s="10"/>
      <c r="D117" s="4"/>
      <c r="E117" s="4"/>
      <c r="F117" s="4">
        <v>0</v>
      </c>
      <c r="G117" s="4">
        <v>0</v>
      </c>
    </row>
    <row r="118" spans="1:7" ht="15.75" customHeight="1">
      <c r="A118" s="45" t="s">
        <v>71</v>
      </c>
      <c r="B118" s="47"/>
      <c r="C118" s="10" t="s">
        <v>7</v>
      </c>
      <c r="D118" s="4">
        <v>50</v>
      </c>
      <c r="E118" s="4">
        <v>0</v>
      </c>
      <c r="F118" s="4">
        <v>0</v>
      </c>
      <c r="G118" s="4">
        <v>0</v>
      </c>
    </row>
    <row r="119" spans="1:7">
      <c r="A119" s="45"/>
      <c r="B119" s="47"/>
      <c r="C119" s="10" t="s">
        <v>8</v>
      </c>
      <c r="D119" s="4">
        <v>46.77149</v>
      </c>
      <c r="E119" s="4">
        <v>0</v>
      </c>
      <c r="F119" s="4">
        <v>0</v>
      </c>
      <c r="G119" s="4">
        <v>0</v>
      </c>
    </row>
    <row r="120" spans="1:7" ht="31.5">
      <c r="A120" s="45"/>
      <c r="B120" s="47"/>
      <c r="C120" s="10" t="s">
        <v>9</v>
      </c>
      <c r="D120" s="4">
        <v>1122.3285100000001</v>
      </c>
      <c r="E120" s="4"/>
      <c r="F120" s="4">
        <v>0</v>
      </c>
      <c r="G120" s="4">
        <v>0</v>
      </c>
    </row>
    <row r="121" spans="1:7">
      <c r="A121" s="35" t="s">
        <v>72</v>
      </c>
      <c r="B121" s="47"/>
      <c r="C121" s="10" t="s">
        <v>8</v>
      </c>
      <c r="D121" s="4"/>
      <c r="E121" s="4"/>
      <c r="F121" s="4">
        <v>21024</v>
      </c>
      <c r="G121" s="4">
        <v>0</v>
      </c>
    </row>
    <row r="122" spans="1:7">
      <c r="A122" s="36"/>
      <c r="B122" s="47"/>
      <c r="C122" s="10" t="s">
        <v>7</v>
      </c>
      <c r="D122" s="4"/>
      <c r="E122" s="4"/>
      <c r="F122" s="4">
        <v>50</v>
      </c>
      <c r="G122" s="4"/>
    </row>
    <row r="123" spans="1:7">
      <c r="A123" s="10" t="s">
        <v>33</v>
      </c>
      <c r="B123" s="47"/>
      <c r="C123" s="10"/>
      <c r="D123" s="4">
        <f>D124+D125+D126</f>
        <v>1219.1000000000001</v>
      </c>
      <c r="E123" s="4">
        <v>0</v>
      </c>
      <c r="F123" s="4">
        <f>F124+F125</f>
        <v>21074</v>
      </c>
      <c r="G123" s="4">
        <v>0</v>
      </c>
    </row>
    <row r="124" spans="1:7">
      <c r="A124" s="37" t="s">
        <v>10</v>
      </c>
      <c r="B124" s="47"/>
      <c r="C124" s="10" t="s">
        <v>7</v>
      </c>
      <c r="D124" s="4">
        <f>D114</f>
        <v>50</v>
      </c>
      <c r="E124" s="4">
        <v>0</v>
      </c>
      <c r="F124" s="4">
        <f>F122</f>
        <v>50</v>
      </c>
      <c r="G124" s="4">
        <v>0</v>
      </c>
    </row>
    <row r="125" spans="1:7">
      <c r="A125" s="38"/>
      <c r="B125" s="47"/>
      <c r="C125" s="10" t="s">
        <v>8</v>
      </c>
      <c r="D125" s="4">
        <f>D115</f>
        <v>46.77149</v>
      </c>
      <c r="E125" s="4">
        <v>0</v>
      </c>
      <c r="F125" s="4">
        <f>F121</f>
        <v>21024</v>
      </c>
      <c r="G125" s="4">
        <v>0</v>
      </c>
    </row>
    <row r="126" spans="1:7" ht="31.5">
      <c r="A126" s="39"/>
      <c r="B126" s="47"/>
      <c r="C126" s="10" t="s">
        <v>9</v>
      </c>
      <c r="D126" s="4">
        <f>D116</f>
        <v>1122.3285100000001</v>
      </c>
      <c r="E126" s="4"/>
      <c r="F126" s="4">
        <v>0</v>
      </c>
      <c r="G126" s="4">
        <v>0</v>
      </c>
    </row>
    <row r="127" spans="1:7">
      <c r="A127" s="10" t="s">
        <v>35</v>
      </c>
      <c r="B127" s="11"/>
      <c r="C127" s="10"/>
      <c r="D127" s="5">
        <f>D128+D129+D130</f>
        <v>2994566.2009999999</v>
      </c>
      <c r="E127" s="5">
        <f t="shared" ref="E127:G127" si="56">E128+E129+E130</f>
        <v>2904778.8</v>
      </c>
      <c r="F127" s="5">
        <f t="shared" ref="F127" si="57">F128+F129+F130</f>
        <v>2851751</v>
      </c>
      <c r="G127" s="5">
        <f t="shared" si="56"/>
        <v>2811073.9</v>
      </c>
    </row>
    <row r="128" spans="1:7">
      <c r="A128" s="45" t="s">
        <v>10</v>
      </c>
      <c r="B128" s="11"/>
      <c r="C128" s="10" t="s">
        <v>7</v>
      </c>
      <c r="D128" s="5">
        <f t="shared" ref="D128:F129" si="58">D114+D109+D98+D85+D76</f>
        <v>1047709.8809999999</v>
      </c>
      <c r="E128" s="5">
        <f t="shared" si="58"/>
        <v>971144.6</v>
      </c>
      <c r="F128" s="5">
        <f t="shared" si="58"/>
        <v>903240.8</v>
      </c>
      <c r="G128" s="5">
        <f t="shared" ref="G128" si="59">G114+G109+G98+G85+G76</f>
        <v>903290.8</v>
      </c>
    </row>
    <row r="129" spans="1:7">
      <c r="A129" s="45"/>
      <c r="B129" s="11"/>
      <c r="C129" s="10" t="s">
        <v>8</v>
      </c>
      <c r="D129" s="5">
        <f t="shared" si="58"/>
        <v>1801888.5506400003</v>
      </c>
      <c r="E129" s="5">
        <f t="shared" si="58"/>
        <v>1779555.5999999999</v>
      </c>
      <c r="F129" s="5">
        <f t="shared" si="58"/>
        <v>1805842.8</v>
      </c>
      <c r="G129" s="5">
        <f>G115+G110+G99+G86+G77</f>
        <v>1769041</v>
      </c>
    </row>
    <row r="130" spans="1:7" ht="16.5" customHeight="1">
      <c r="A130" s="45"/>
      <c r="B130" s="11"/>
      <c r="C130" s="10" t="s">
        <v>9</v>
      </c>
      <c r="D130" s="5">
        <f>D116+D111+D100+D78</f>
        <v>144967.76936000001</v>
      </c>
      <c r="E130" s="5">
        <f>E116+E111+E100+E78</f>
        <v>154078.59999999998</v>
      </c>
      <c r="F130" s="5">
        <f>F116+F111+F100+F78</f>
        <v>142667.40000000002</v>
      </c>
      <c r="G130" s="5">
        <f>G116+G111+G100+G78</f>
        <v>138742.1</v>
      </c>
    </row>
    <row r="131" spans="1:7">
      <c r="D131" s="31"/>
      <c r="E131" s="31"/>
      <c r="F131" s="31"/>
      <c r="G131" s="31"/>
    </row>
    <row r="132" spans="1:7">
      <c r="D132" s="32"/>
      <c r="E132" s="32"/>
      <c r="F132" s="32"/>
      <c r="G132" s="32"/>
    </row>
    <row r="133" spans="1:7">
      <c r="D133" s="32"/>
      <c r="E133" s="32"/>
      <c r="F133" s="32"/>
      <c r="G133" s="32"/>
    </row>
    <row r="134" spans="1:7">
      <c r="D134" s="32"/>
      <c r="E134" s="32"/>
      <c r="F134" s="32"/>
      <c r="G134" s="32"/>
    </row>
    <row r="140" spans="1:7">
      <c r="E140" s="33"/>
    </row>
    <row r="141" spans="1:7">
      <c r="E141" s="33"/>
    </row>
  </sheetData>
  <autoFilter ref="A3:C130"/>
  <mergeCells count="50">
    <mergeCell ref="G82:G83"/>
    <mergeCell ref="C82:C83"/>
    <mergeCell ref="A128:A130"/>
    <mergeCell ref="A102:A104"/>
    <mergeCell ref="A101:C101"/>
    <mergeCell ref="A87:A90"/>
    <mergeCell ref="B87:B100"/>
    <mergeCell ref="A92:A94"/>
    <mergeCell ref="A95:A96"/>
    <mergeCell ref="B113:B126"/>
    <mergeCell ref="A118:A120"/>
    <mergeCell ref="B102:B111"/>
    <mergeCell ref="A106:A107"/>
    <mergeCell ref="A112:C112"/>
    <mergeCell ref="A86:C86"/>
    <mergeCell ref="D82:D83"/>
    <mergeCell ref="E82:E83"/>
    <mergeCell ref="A73:A74"/>
    <mergeCell ref="A51:A53"/>
    <mergeCell ref="A49:A50"/>
    <mergeCell ref="A54:A55"/>
    <mergeCell ref="A68:A69"/>
    <mergeCell ref="A76:A78"/>
    <mergeCell ref="A79:E79"/>
    <mergeCell ref="A80:A81"/>
    <mergeCell ref="B80:B81"/>
    <mergeCell ref="B41:B78"/>
    <mergeCell ref="A47:A48"/>
    <mergeCell ref="A63:A65"/>
    <mergeCell ref="A18:A21"/>
    <mergeCell ref="A5:E5"/>
    <mergeCell ref="D2:E2"/>
    <mergeCell ref="A4:E4"/>
    <mergeCell ref="A6:A9"/>
    <mergeCell ref="A1:G1"/>
    <mergeCell ref="A121:A122"/>
    <mergeCell ref="A113:A116"/>
    <mergeCell ref="A124:A126"/>
    <mergeCell ref="F82:F83"/>
    <mergeCell ref="A36:A37"/>
    <mergeCell ref="A38:A39"/>
    <mergeCell ref="B6:B39"/>
    <mergeCell ref="A28:A29"/>
    <mergeCell ref="A41:A44"/>
    <mergeCell ref="A33:A34"/>
    <mergeCell ref="A30:A31"/>
    <mergeCell ref="A26:A27"/>
    <mergeCell ref="A24:A25"/>
    <mergeCell ref="A82:A83"/>
    <mergeCell ref="A60:A62"/>
  </mergeCells>
  <conditionalFormatting sqref="E46:G46">
    <cfRule type="cellIs" dxfId="13" priority="8" operator="lessThan">
      <formula>0</formula>
    </cfRule>
  </conditionalFormatting>
  <conditionalFormatting sqref="E56:G57">
    <cfRule type="cellIs" dxfId="12" priority="9" operator="lessThan">
      <formula>0</formula>
    </cfRule>
  </conditionalFormatting>
  <conditionalFormatting sqref="E59:G59">
    <cfRule type="cellIs" dxfId="11" priority="7" operator="lessThan">
      <formula>0</formula>
    </cfRule>
  </conditionalFormatting>
  <conditionalFormatting sqref="E61:G61">
    <cfRule type="cellIs" dxfId="10" priority="6" operator="lessThan">
      <formula>0</formula>
    </cfRule>
  </conditionalFormatting>
  <conditionalFormatting sqref="E67:G67">
    <cfRule type="cellIs" dxfId="9" priority="4" operator="lessThan">
      <formula>0</formula>
    </cfRule>
  </conditionalFormatting>
  <conditionalFormatting sqref="E69:G69">
    <cfRule type="cellIs" dxfId="8" priority="3" operator="lessThan">
      <formula>0</formula>
    </cfRule>
  </conditionalFormatting>
  <conditionalFormatting sqref="E71:G71">
    <cfRule type="cellIs" dxfId="7" priority="5" operator="lessThan">
      <formula>0</formula>
    </cfRule>
  </conditionalFormatting>
  <pageMargins left="0.43307086614173229" right="0.15748031496062992" top="0.23622047244094491" bottom="0.23622047244094491" header="0.19685039370078741" footer="0.19685039370078741"/>
  <pageSetup paperSize="9" scale="47" fitToHeight="0" orientation="portrait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indexed="10"/>
    <pageSetUpPr fitToPage="1"/>
  </sheetPr>
  <dimension ref="A1:J79"/>
  <sheetViews>
    <sheetView zoomScale="90" zoomScaleNormal="90" workbookViewId="0">
      <selection activeCell="C12" sqref="C12"/>
    </sheetView>
  </sheetViews>
  <sheetFormatPr defaultRowHeight="15.75"/>
  <cols>
    <col min="1" max="1" width="59.140625" style="20" customWidth="1"/>
    <col min="2" max="2" width="22.140625" style="12" customWidth="1"/>
    <col min="3" max="3" width="27" style="2" customWidth="1"/>
    <col min="4" max="4" width="25.28515625" style="16" customWidth="1"/>
    <col min="5" max="5" width="24.42578125" style="16" customWidth="1"/>
    <col min="6" max="6" width="25.42578125" style="16" customWidth="1"/>
    <col min="7" max="7" width="20" style="12" customWidth="1"/>
    <col min="8" max="8" width="17.7109375" style="12" customWidth="1"/>
    <col min="9" max="9" width="15.5703125" style="12" customWidth="1"/>
    <col min="10" max="249" width="9.140625" style="12"/>
    <col min="250" max="250" width="47.140625" style="12" customWidth="1"/>
    <col min="251" max="251" width="22.140625" style="12" customWidth="1"/>
    <col min="252" max="252" width="19" style="12" customWidth="1"/>
    <col min="253" max="253" width="21.42578125" style="12" customWidth="1"/>
    <col min="254" max="254" width="20.7109375" style="12" customWidth="1"/>
    <col min="255" max="255" width="20.140625" style="12" customWidth="1"/>
    <col min="256" max="258" width="22" style="12" customWidth="1"/>
    <col min="259" max="259" width="0" style="12" hidden="1" customWidth="1"/>
    <col min="260" max="505" width="9.140625" style="12"/>
    <col min="506" max="506" width="47.140625" style="12" customWidth="1"/>
    <col min="507" max="507" width="22.140625" style="12" customWidth="1"/>
    <col min="508" max="508" width="19" style="12" customWidth="1"/>
    <col min="509" max="509" width="21.42578125" style="12" customWidth="1"/>
    <col min="510" max="510" width="20.7109375" style="12" customWidth="1"/>
    <col min="511" max="511" width="20.140625" style="12" customWidth="1"/>
    <col min="512" max="514" width="22" style="12" customWidth="1"/>
    <col min="515" max="515" width="0" style="12" hidden="1" customWidth="1"/>
    <col min="516" max="761" width="9.140625" style="12"/>
    <col min="762" max="762" width="47.140625" style="12" customWidth="1"/>
    <col min="763" max="763" width="22.140625" style="12" customWidth="1"/>
    <col min="764" max="764" width="19" style="12" customWidth="1"/>
    <col min="765" max="765" width="21.42578125" style="12" customWidth="1"/>
    <col min="766" max="766" width="20.7109375" style="12" customWidth="1"/>
    <col min="767" max="767" width="20.140625" style="12" customWidth="1"/>
    <col min="768" max="770" width="22" style="12" customWidth="1"/>
    <col min="771" max="771" width="0" style="12" hidden="1" customWidth="1"/>
    <col min="772" max="1017" width="9.140625" style="12"/>
    <col min="1018" max="1018" width="47.140625" style="12" customWidth="1"/>
    <col min="1019" max="1019" width="22.140625" style="12" customWidth="1"/>
    <col min="1020" max="1020" width="19" style="12" customWidth="1"/>
    <col min="1021" max="1021" width="21.42578125" style="12" customWidth="1"/>
    <col min="1022" max="1022" width="20.7109375" style="12" customWidth="1"/>
    <col min="1023" max="1023" width="20.140625" style="12" customWidth="1"/>
    <col min="1024" max="1026" width="22" style="12" customWidth="1"/>
    <col min="1027" max="1027" width="0" style="12" hidden="1" customWidth="1"/>
    <col min="1028" max="1273" width="9.140625" style="12"/>
    <col min="1274" max="1274" width="47.140625" style="12" customWidth="1"/>
    <col min="1275" max="1275" width="22.140625" style="12" customWidth="1"/>
    <col min="1276" max="1276" width="19" style="12" customWidth="1"/>
    <col min="1277" max="1277" width="21.42578125" style="12" customWidth="1"/>
    <col min="1278" max="1278" width="20.7109375" style="12" customWidth="1"/>
    <col min="1279" max="1279" width="20.140625" style="12" customWidth="1"/>
    <col min="1280" max="1282" width="22" style="12" customWidth="1"/>
    <col min="1283" max="1283" width="0" style="12" hidden="1" customWidth="1"/>
    <col min="1284" max="1529" width="9.140625" style="12"/>
    <col min="1530" max="1530" width="47.140625" style="12" customWidth="1"/>
    <col min="1531" max="1531" width="22.140625" style="12" customWidth="1"/>
    <col min="1532" max="1532" width="19" style="12" customWidth="1"/>
    <col min="1533" max="1533" width="21.42578125" style="12" customWidth="1"/>
    <col min="1534" max="1534" width="20.7109375" style="12" customWidth="1"/>
    <col min="1535" max="1535" width="20.140625" style="12" customWidth="1"/>
    <col min="1536" max="1538" width="22" style="12" customWidth="1"/>
    <col min="1539" max="1539" width="0" style="12" hidden="1" customWidth="1"/>
    <col min="1540" max="1785" width="9.140625" style="12"/>
    <col min="1786" max="1786" width="47.140625" style="12" customWidth="1"/>
    <col min="1787" max="1787" width="22.140625" style="12" customWidth="1"/>
    <col min="1788" max="1788" width="19" style="12" customWidth="1"/>
    <col min="1789" max="1789" width="21.42578125" style="12" customWidth="1"/>
    <col min="1790" max="1790" width="20.7109375" style="12" customWidth="1"/>
    <col min="1791" max="1791" width="20.140625" style="12" customWidth="1"/>
    <col min="1792" max="1794" width="22" style="12" customWidth="1"/>
    <col min="1795" max="1795" width="0" style="12" hidden="1" customWidth="1"/>
    <col min="1796" max="2041" width="9.140625" style="12"/>
    <col min="2042" max="2042" width="47.140625" style="12" customWidth="1"/>
    <col min="2043" max="2043" width="22.140625" style="12" customWidth="1"/>
    <col min="2044" max="2044" width="19" style="12" customWidth="1"/>
    <col min="2045" max="2045" width="21.42578125" style="12" customWidth="1"/>
    <col min="2046" max="2046" width="20.7109375" style="12" customWidth="1"/>
    <col min="2047" max="2047" width="20.140625" style="12" customWidth="1"/>
    <col min="2048" max="2050" width="22" style="12" customWidth="1"/>
    <col min="2051" max="2051" width="0" style="12" hidden="1" customWidth="1"/>
    <col min="2052" max="2297" width="9.140625" style="12"/>
    <col min="2298" max="2298" width="47.140625" style="12" customWidth="1"/>
    <col min="2299" max="2299" width="22.140625" style="12" customWidth="1"/>
    <col min="2300" max="2300" width="19" style="12" customWidth="1"/>
    <col min="2301" max="2301" width="21.42578125" style="12" customWidth="1"/>
    <col min="2302" max="2302" width="20.7109375" style="12" customWidth="1"/>
    <col min="2303" max="2303" width="20.140625" style="12" customWidth="1"/>
    <col min="2304" max="2306" width="22" style="12" customWidth="1"/>
    <col min="2307" max="2307" width="0" style="12" hidden="1" customWidth="1"/>
    <col min="2308" max="2553" width="9.140625" style="12"/>
    <col min="2554" max="2554" width="47.140625" style="12" customWidth="1"/>
    <col min="2555" max="2555" width="22.140625" style="12" customWidth="1"/>
    <col min="2556" max="2556" width="19" style="12" customWidth="1"/>
    <col min="2557" max="2557" width="21.42578125" style="12" customWidth="1"/>
    <col min="2558" max="2558" width="20.7109375" style="12" customWidth="1"/>
    <col min="2559" max="2559" width="20.140625" style="12" customWidth="1"/>
    <col min="2560" max="2562" width="22" style="12" customWidth="1"/>
    <col min="2563" max="2563" width="0" style="12" hidden="1" customWidth="1"/>
    <col min="2564" max="2809" width="9.140625" style="12"/>
    <col min="2810" max="2810" width="47.140625" style="12" customWidth="1"/>
    <col min="2811" max="2811" width="22.140625" style="12" customWidth="1"/>
    <col min="2812" max="2812" width="19" style="12" customWidth="1"/>
    <col min="2813" max="2813" width="21.42578125" style="12" customWidth="1"/>
    <col min="2814" max="2814" width="20.7109375" style="12" customWidth="1"/>
    <col min="2815" max="2815" width="20.140625" style="12" customWidth="1"/>
    <col min="2816" max="2818" width="22" style="12" customWidth="1"/>
    <col min="2819" max="2819" width="0" style="12" hidden="1" customWidth="1"/>
    <col min="2820" max="3065" width="9.140625" style="12"/>
    <col min="3066" max="3066" width="47.140625" style="12" customWidth="1"/>
    <col min="3067" max="3067" width="22.140625" style="12" customWidth="1"/>
    <col min="3068" max="3068" width="19" style="12" customWidth="1"/>
    <col min="3069" max="3069" width="21.42578125" style="12" customWidth="1"/>
    <col min="3070" max="3070" width="20.7109375" style="12" customWidth="1"/>
    <col min="3071" max="3071" width="20.140625" style="12" customWidth="1"/>
    <col min="3072" max="3074" width="22" style="12" customWidth="1"/>
    <col min="3075" max="3075" width="0" style="12" hidden="1" customWidth="1"/>
    <col min="3076" max="3321" width="9.140625" style="12"/>
    <col min="3322" max="3322" width="47.140625" style="12" customWidth="1"/>
    <col min="3323" max="3323" width="22.140625" style="12" customWidth="1"/>
    <col min="3324" max="3324" width="19" style="12" customWidth="1"/>
    <col min="3325" max="3325" width="21.42578125" style="12" customWidth="1"/>
    <col min="3326" max="3326" width="20.7109375" style="12" customWidth="1"/>
    <col min="3327" max="3327" width="20.140625" style="12" customWidth="1"/>
    <col min="3328" max="3330" width="22" style="12" customWidth="1"/>
    <col min="3331" max="3331" width="0" style="12" hidden="1" customWidth="1"/>
    <col min="3332" max="3577" width="9.140625" style="12"/>
    <col min="3578" max="3578" width="47.140625" style="12" customWidth="1"/>
    <col min="3579" max="3579" width="22.140625" style="12" customWidth="1"/>
    <col min="3580" max="3580" width="19" style="12" customWidth="1"/>
    <col min="3581" max="3581" width="21.42578125" style="12" customWidth="1"/>
    <col min="3582" max="3582" width="20.7109375" style="12" customWidth="1"/>
    <col min="3583" max="3583" width="20.140625" style="12" customWidth="1"/>
    <col min="3584" max="3586" width="22" style="12" customWidth="1"/>
    <col min="3587" max="3587" width="0" style="12" hidden="1" customWidth="1"/>
    <col min="3588" max="3833" width="9.140625" style="12"/>
    <col min="3834" max="3834" width="47.140625" style="12" customWidth="1"/>
    <col min="3835" max="3835" width="22.140625" style="12" customWidth="1"/>
    <col min="3836" max="3836" width="19" style="12" customWidth="1"/>
    <col min="3837" max="3837" width="21.42578125" style="12" customWidth="1"/>
    <col min="3838" max="3838" width="20.7109375" style="12" customWidth="1"/>
    <col min="3839" max="3839" width="20.140625" style="12" customWidth="1"/>
    <col min="3840" max="3842" width="22" style="12" customWidth="1"/>
    <col min="3843" max="3843" width="0" style="12" hidden="1" customWidth="1"/>
    <col min="3844" max="4089" width="9.140625" style="12"/>
    <col min="4090" max="4090" width="47.140625" style="12" customWidth="1"/>
    <col min="4091" max="4091" width="22.140625" style="12" customWidth="1"/>
    <col min="4092" max="4092" width="19" style="12" customWidth="1"/>
    <col min="4093" max="4093" width="21.42578125" style="12" customWidth="1"/>
    <col min="4094" max="4094" width="20.7109375" style="12" customWidth="1"/>
    <col min="4095" max="4095" width="20.140625" style="12" customWidth="1"/>
    <col min="4096" max="4098" width="22" style="12" customWidth="1"/>
    <col min="4099" max="4099" width="0" style="12" hidden="1" customWidth="1"/>
    <col min="4100" max="4345" width="9.140625" style="12"/>
    <col min="4346" max="4346" width="47.140625" style="12" customWidth="1"/>
    <col min="4347" max="4347" width="22.140625" style="12" customWidth="1"/>
    <col min="4348" max="4348" width="19" style="12" customWidth="1"/>
    <col min="4349" max="4349" width="21.42578125" style="12" customWidth="1"/>
    <col min="4350" max="4350" width="20.7109375" style="12" customWidth="1"/>
    <col min="4351" max="4351" width="20.140625" style="12" customWidth="1"/>
    <col min="4352" max="4354" width="22" style="12" customWidth="1"/>
    <col min="4355" max="4355" width="0" style="12" hidden="1" customWidth="1"/>
    <col min="4356" max="4601" width="9.140625" style="12"/>
    <col min="4602" max="4602" width="47.140625" style="12" customWidth="1"/>
    <col min="4603" max="4603" width="22.140625" style="12" customWidth="1"/>
    <col min="4604" max="4604" width="19" style="12" customWidth="1"/>
    <col min="4605" max="4605" width="21.42578125" style="12" customWidth="1"/>
    <col min="4606" max="4606" width="20.7109375" style="12" customWidth="1"/>
    <col min="4607" max="4607" width="20.140625" style="12" customWidth="1"/>
    <col min="4608" max="4610" width="22" style="12" customWidth="1"/>
    <col min="4611" max="4611" width="0" style="12" hidden="1" customWidth="1"/>
    <col min="4612" max="4857" width="9.140625" style="12"/>
    <col min="4858" max="4858" width="47.140625" style="12" customWidth="1"/>
    <col min="4859" max="4859" width="22.140625" style="12" customWidth="1"/>
    <col min="4860" max="4860" width="19" style="12" customWidth="1"/>
    <col min="4861" max="4861" width="21.42578125" style="12" customWidth="1"/>
    <col min="4862" max="4862" width="20.7109375" style="12" customWidth="1"/>
    <col min="4863" max="4863" width="20.140625" style="12" customWidth="1"/>
    <col min="4864" max="4866" width="22" style="12" customWidth="1"/>
    <col min="4867" max="4867" width="0" style="12" hidden="1" customWidth="1"/>
    <col min="4868" max="5113" width="9.140625" style="12"/>
    <col min="5114" max="5114" width="47.140625" style="12" customWidth="1"/>
    <col min="5115" max="5115" width="22.140625" style="12" customWidth="1"/>
    <col min="5116" max="5116" width="19" style="12" customWidth="1"/>
    <col min="5117" max="5117" width="21.42578125" style="12" customWidth="1"/>
    <col min="5118" max="5118" width="20.7109375" style="12" customWidth="1"/>
    <col min="5119" max="5119" width="20.140625" style="12" customWidth="1"/>
    <col min="5120" max="5122" width="22" style="12" customWidth="1"/>
    <col min="5123" max="5123" width="0" style="12" hidden="1" customWidth="1"/>
    <col min="5124" max="5369" width="9.140625" style="12"/>
    <col min="5370" max="5370" width="47.140625" style="12" customWidth="1"/>
    <col min="5371" max="5371" width="22.140625" style="12" customWidth="1"/>
    <col min="5372" max="5372" width="19" style="12" customWidth="1"/>
    <col min="5373" max="5373" width="21.42578125" style="12" customWidth="1"/>
    <col min="5374" max="5374" width="20.7109375" style="12" customWidth="1"/>
    <col min="5375" max="5375" width="20.140625" style="12" customWidth="1"/>
    <col min="5376" max="5378" width="22" style="12" customWidth="1"/>
    <col min="5379" max="5379" width="0" style="12" hidden="1" customWidth="1"/>
    <col min="5380" max="5625" width="9.140625" style="12"/>
    <col min="5626" max="5626" width="47.140625" style="12" customWidth="1"/>
    <col min="5627" max="5627" width="22.140625" style="12" customWidth="1"/>
    <col min="5628" max="5628" width="19" style="12" customWidth="1"/>
    <col min="5629" max="5629" width="21.42578125" style="12" customWidth="1"/>
    <col min="5630" max="5630" width="20.7109375" style="12" customWidth="1"/>
    <col min="5631" max="5631" width="20.140625" style="12" customWidth="1"/>
    <col min="5632" max="5634" width="22" style="12" customWidth="1"/>
    <col min="5635" max="5635" width="0" style="12" hidden="1" customWidth="1"/>
    <col min="5636" max="5881" width="9.140625" style="12"/>
    <col min="5882" max="5882" width="47.140625" style="12" customWidth="1"/>
    <col min="5883" max="5883" width="22.140625" style="12" customWidth="1"/>
    <col min="5884" max="5884" width="19" style="12" customWidth="1"/>
    <col min="5885" max="5885" width="21.42578125" style="12" customWidth="1"/>
    <col min="5886" max="5886" width="20.7109375" style="12" customWidth="1"/>
    <col min="5887" max="5887" width="20.140625" style="12" customWidth="1"/>
    <col min="5888" max="5890" width="22" style="12" customWidth="1"/>
    <col min="5891" max="5891" width="0" style="12" hidden="1" customWidth="1"/>
    <col min="5892" max="6137" width="9.140625" style="12"/>
    <col min="6138" max="6138" width="47.140625" style="12" customWidth="1"/>
    <col min="6139" max="6139" width="22.140625" style="12" customWidth="1"/>
    <col min="6140" max="6140" width="19" style="12" customWidth="1"/>
    <col min="6141" max="6141" width="21.42578125" style="12" customWidth="1"/>
    <col min="6142" max="6142" width="20.7109375" style="12" customWidth="1"/>
    <col min="6143" max="6143" width="20.140625" style="12" customWidth="1"/>
    <col min="6144" max="6146" width="22" style="12" customWidth="1"/>
    <col min="6147" max="6147" width="0" style="12" hidden="1" customWidth="1"/>
    <col min="6148" max="6393" width="9.140625" style="12"/>
    <col min="6394" max="6394" width="47.140625" style="12" customWidth="1"/>
    <col min="6395" max="6395" width="22.140625" style="12" customWidth="1"/>
    <col min="6396" max="6396" width="19" style="12" customWidth="1"/>
    <col min="6397" max="6397" width="21.42578125" style="12" customWidth="1"/>
    <col min="6398" max="6398" width="20.7109375" style="12" customWidth="1"/>
    <col min="6399" max="6399" width="20.140625" style="12" customWidth="1"/>
    <col min="6400" max="6402" width="22" style="12" customWidth="1"/>
    <col min="6403" max="6403" width="0" style="12" hidden="1" customWidth="1"/>
    <col min="6404" max="6649" width="9.140625" style="12"/>
    <col min="6650" max="6650" width="47.140625" style="12" customWidth="1"/>
    <col min="6651" max="6651" width="22.140625" style="12" customWidth="1"/>
    <col min="6652" max="6652" width="19" style="12" customWidth="1"/>
    <col min="6653" max="6653" width="21.42578125" style="12" customWidth="1"/>
    <col min="6654" max="6654" width="20.7109375" style="12" customWidth="1"/>
    <col min="6655" max="6655" width="20.140625" style="12" customWidth="1"/>
    <col min="6656" max="6658" width="22" style="12" customWidth="1"/>
    <col min="6659" max="6659" width="0" style="12" hidden="1" customWidth="1"/>
    <col min="6660" max="6905" width="9.140625" style="12"/>
    <col min="6906" max="6906" width="47.140625" style="12" customWidth="1"/>
    <col min="6907" max="6907" width="22.140625" style="12" customWidth="1"/>
    <col min="6908" max="6908" width="19" style="12" customWidth="1"/>
    <col min="6909" max="6909" width="21.42578125" style="12" customWidth="1"/>
    <col min="6910" max="6910" width="20.7109375" style="12" customWidth="1"/>
    <col min="6911" max="6911" width="20.140625" style="12" customWidth="1"/>
    <col min="6912" max="6914" width="22" style="12" customWidth="1"/>
    <col min="6915" max="6915" width="0" style="12" hidden="1" customWidth="1"/>
    <col min="6916" max="7161" width="9.140625" style="12"/>
    <col min="7162" max="7162" width="47.140625" style="12" customWidth="1"/>
    <col min="7163" max="7163" width="22.140625" style="12" customWidth="1"/>
    <col min="7164" max="7164" width="19" style="12" customWidth="1"/>
    <col min="7165" max="7165" width="21.42578125" style="12" customWidth="1"/>
    <col min="7166" max="7166" width="20.7109375" style="12" customWidth="1"/>
    <col min="7167" max="7167" width="20.140625" style="12" customWidth="1"/>
    <col min="7168" max="7170" width="22" style="12" customWidth="1"/>
    <col min="7171" max="7171" width="0" style="12" hidden="1" customWidth="1"/>
    <col min="7172" max="7417" width="9.140625" style="12"/>
    <col min="7418" max="7418" width="47.140625" style="12" customWidth="1"/>
    <col min="7419" max="7419" width="22.140625" style="12" customWidth="1"/>
    <col min="7420" max="7420" width="19" style="12" customWidth="1"/>
    <col min="7421" max="7421" width="21.42578125" style="12" customWidth="1"/>
    <col min="7422" max="7422" width="20.7109375" style="12" customWidth="1"/>
    <col min="7423" max="7423" width="20.140625" style="12" customWidth="1"/>
    <col min="7424" max="7426" width="22" style="12" customWidth="1"/>
    <col min="7427" max="7427" width="0" style="12" hidden="1" customWidth="1"/>
    <col min="7428" max="7673" width="9.140625" style="12"/>
    <col min="7674" max="7674" width="47.140625" style="12" customWidth="1"/>
    <col min="7675" max="7675" width="22.140625" style="12" customWidth="1"/>
    <col min="7676" max="7676" width="19" style="12" customWidth="1"/>
    <col min="7677" max="7677" width="21.42578125" style="12" customWidth="1"/>
    <col min="7678" max="7678" width="20.7109375" style="12" customWidth="1"/>
    <col min="7679" max="7679" width="20.140625" style="12" customWidth="1"/>
    <col min="7680" max="7682" width="22" style="12" customWidth="1"/>
    <col min="7683" max="7683" width="0" style="12" hidden="1" customWidth="1"/>
    <col min="7684" max="7929" width="9.140625" style="12"/>
    <col min="7930" max="7930" width="47.140625" style="12" customWidth="1"/>
    <col min="7931" max="7931" width="22.140625" style="12" customWidth="1"/>
    <col min="7932" max="7932" width="19" style="12" customWidth="1"/>
    <col min="7933" max="7933" width="21.42578125" style="12" customWidth="1"/>
    <col min="7934" max="7934" width="20.7109375" style="12" customWidth="1"/>
    <col min="7935" max="7935" width="20.140625" style="12" customWidth="1"/>
    <col min="7936" max="7938" width="22" style="12" customWidth="1"/>
    <col min="7939" max="7939" width="0" style="12" hidden="1" customWidth="1"/>
    <col min="7940" max="8185" width="9.140625" style="12"/>
    <col min="8186" max="8186" width="47.140625" style="12" customWidth="1"/>
    <col min="8187" max="8187" width="22.140625" style="12" customWidth="1"/>
    <col min="8188" max="8188" width="19" style="12" customWidth="1"/>
    <col min="8189" max="8189" width="21.42578125" style="12" customWidth="1"/>
    <col min="8190" max="8190" width="20.7109375" style="12" customWidth="1"/>
    <col min="8191" max="8191" width="20.140625" style="12" customWidth="1"/>
    <col min="8192" max="8194" width="22" style="12" customWidth="1"/>
    <col min="8195" max="8195" width="0" style="12" hidden="1" customWidth="1"/>
    <col min="8196" max="8441" width="9.140625" style="12"/>
    <col min="8442" max="8442" width="47.140625" style="12" customWidth="1"/>
    <col min="8443" max="8443" width="22.140625" style="12" customWidth="1"/>
    <col min="8444" max="8444" width="19" style="12" customWidth="1"/>
    <col min="8445" max="8445" width="21.42578125" style="12" customWidth="1"/>
    <col min="8446" max="8446" width="20.7109375" style="12" customWidth="1"/>
    <col min="8447" max="8447" width="20.140625" style="12" customWidth="1"/>
    <col min="8448" max="8450" width="22" style="12" customWidth="1"/>
    <col min="8451" max="8451" width="0" style="12" hidden="1" customWidth="1"/>
    <col min="8452" max="8697" width="9.140625" style="12"/>
    <col min="8698" max="8698" width="47.140625" style="12" customWidth="1"/>
    <col min="8699" max="8699" width="22.140625" style="12" customWidth="1"/>
    <col min="8700" max="8700" width="19" style="12" customWidth="1"/>
    <col min="8701" max="8701" width="21.42578125" style="12" customWidth="1"/>
    <col min="8702" max="8702" width="20.7109375" style="12" customWidth="1"/>
    <col min="8703" max="8703" width="20.140625" style="12" customWidth="1"/>
    <col min="8704" max="8706" width="22" style="12" customWidth="1"/>
    <col min="8707" max="8707" width="0" style="12" hidden="1" customWidth="1"/>
    <col min="8708" max="8953" width="9.140625" style="12"/>
    <col min="8954" max="8954" width="47.140625" style="12" customWidth="1"/>
    <col min="8955" max="8955" width="22.140625" style="12" customWidth="1"/>
    <col min="8956" max="8956" width="19" style="12" customWidth="1"/>
    <col min="8957" max="8957" width="21.42578125" style="12" customWidth="1"/>
    <col min="8958" max="8958" width="20.7109375" style="12" customWidth="1"/>
    <col min="8959" max="8959" width="20.140625" style="12" customWidth="1"/>
    <col min="8960" max="8962" width="22" style="12" customWidth="1"/>
    <col min="8963" max="8963" width="0" style="12" hidden="1" customWidth="1"/>
    <col min="8964" max="9209" width="9.140625" style="12"/>
    <col min="9210" max="9210" width="47.140625" style="12" customWidth="1"/>
    <col min="9211" max="9211" width="22.140625" style="12" customWidth="1"/>
    <col min="9212" max="9212" width="19" style="12" customWidth="1"/>
    <col min="9213" max="9213" width="21.42578125" style="12" customWidth="1"/>
    <col min="9214" max="9214" width="20.7109375" style="12" customWidth="1"/>
    <col min="9215" max="9215" width="20.140625" style="12" customWidth="1"/>
    <col min="9216" max="9218" width="22" style="12" customWidth="1"/>
    <col min="9219" max="9219" width="0" style="12" hidden="1" customWidth="1"/>
    <col min="9220" max="9465" width="9.140625" style="12"/>
    <col min="9466" max="9466" width="47.140625" style="12" customWidth="1"/>
    <col min="9467" max="9467" width="22.140625" style="12" customWidth="1"/>
    <col min="9468" max="9468" width="19" style="12" customWidth="1"/>
    <col min="9469" max="9469" width="21.42578125" style="12" customWidth="1"/>
    <col min="9470" max="9470" width="20.7109375" style="12" customWidth="1"/>
    <col min="9471" max="9471" width="20.140625" style="12" customWidth="1"/>
    <col min="9472" max="9474" width="22" style="12" customWidth="1"/>
    <col min="9475" max="9475" width="0" style="12" hidden="1" customWidth="1"/>
    <col min="9476" max="9721" width="9.140625" style="12"/>
    <col min="9722" max="9722" width="47.140625" style="12" customWidth="1"/>
    <col min="9723" max="9723" width="22.140625" style="12" customWidth="1"/>
    <col min="9724" max="9724" width="19" style="12" customWidth="1"/>
    <col min="9725" max="9725" width="21.42578125" style="12" customWidth="1"/>
    <col min="9726" max="9726" width="20.7109375" style="12" customWidth="1"/>
    <col min="9727" max="9727" width="20.140625" style="12" customWidth="1"/>
    <col min="9728" max="9730" width="22" style="12" customWidth="1"/>
    <col min="9731" max="9731" width="0" style="12" hidden="1" customWidth="1"/>
    <col min="9732" max="9977" width="9.140625" style="12"/>
    <col min="9978" max="9978" width="47.140625" style="12" customWidth="1"/>
    <col min="9979" max="9979" width="22.140625" style="12" customWidth="1"/>
    <col min="9980" max="9980" width="19" style="12" customWidth="1"/>
    <col min="9981" max="9981" width="21.42578125" style="12" customWidth="1"/>
    <col min="9982" max="9982" width="20.7109375" style="12" customWidth="1"/>
    <col min="9983" max="9983" width="20.140625" style="12" customWidth="1"/>
    <col min="9984" max="9986" width="22" style="12" customWidth="1"/>
    <col min="9987" max="9987" width="0" style="12" hidden="1" customWidth="1"/>
    <col min="9988" max="10233" width="9.140625" style="12"/>
    <col min="10234" max="10234" width="47.140625" style="12" customWidth="1"/>
    <col min="10235" max="10235" width="22.140625" style="12" customWidth="1"/>
    <col min="10236" max="10236" width="19" style="12" customWidth="1"/>
    <col min="10237" max="10237" width="21.42578125" style="12" customWidth="1"/>
    <col min="10238" max="10238" width="20.7109375" style="12" customWidth="1"/>
    <col min="10239" max="10239" width="20.140625" style="12" customWidth="1"/>
    <col min="10240" max="10242" width="22" style="12" customWidth="1"/>
    <col min="10243" max="10243" width="0" style="12" hidden="1" customWidth="1"/>
    <col min="10244" max="10489" width="9.140625" style="12"/>
    <col min="10490" max="10490" width="47.140625" style="12" customWidth="1"/>
    <col min="10491" max="10491" width="22.140625" style="12" customWidth="1"/>
    <col min="10492" max="10492" width="19" style="12" customWidth="1"/>
    <col min="10493" max="10493" width="21.42578125" style="12" customWidth="1"/>
    <col min="10494" max="10494" width="20.7109375" style="12" customWidth="1"/>
    <col min="10495" max="10495" width="20.140625" style="12" customWidth="1"/>
    <col min="10496" max="10498" width="22" style="12" customWidth="1"/>
    <col min="10499" max="10499" width="0" style="12" hidden="1" customWidth="1"/>
    <col min="10500" max="10745" width="9.140625" style="12"/>
    <col min="10746" max="10746" width="47.140625" style="12" customWidth="1"/>
    <col min="10747" max="10747" width="22.140625" style="12" customWidth="1"/>
    <col min="10748" max="10748" width="19" style="12" customWidth="1"/>
    <col min="10749" max="10749" width="21.42578125" style="12" customWidth="1"/>
    <col min="10750" max="10750" width="20.7109375" style="12" customWidth="1"/>
    <col min="10751" max="10751" width="20.140625" style="12" customWidth="1"/>
    <col min="10752" max="10754" width="22" style="12" customWidth="1"/>
    <col min="10755" max="10755" width="0" style="12" hidden="1" customWidth="1"/>
    <col min="10756" max="11001" width="9.140625" style="12"/>
    <col min="11002" max="11002" width="47.140625" style="12" customWidth="1"/>
    <col min="11003" max="11003" width="22.140625" style="12" customWidth="1"/>
    <col min="11004" max="11004" width="19" style="12" customWidth="1"/>
    <col min="11005" max="11005" width="21.42578125" style="12" customWidth="1"/>
    <col min="11006" max="11006" width="20.7109375" style="12" customWidth="1"/>
    <col min="11007" max="11007" width="20.140625" style="12" customWidth="1"/>
    <col min="11008" max="11010" width="22" style="12" customWidth="1"/>
    <col min="11011" max="11011" width="0" style="12" hidden="1" customWidth="1"/>
    <col min="11012" max="11257" width="9.140625" style="12"/>
    <col min="11258" max="11258" width="47.140625" style="12" customWidth="1"/>
    <col min="11259" max="11259" width="22.140625" style="12" customWidth="1"/>
    <col min="11260" max="11260" width="19" style="12" customWidth="1"/>
    <col min="11261" max="11261" width="21.42578125" style="12" customWidth="1"/>
    <col min="11262" max="11262" width="20.7109375" style="12" customWidth="1"/>
    <col min="11263" max="11263" width="20.140625" style="12" customWidth="1"/>
    <col min="11264" max="11266" width="22" style="12" customWidth="1"/>
    <col min="11267" max="11267" width="0" style="12" hidden="1" customWidth="1"/>
    <col min="11268" max="11513" width="9.140625" style="12"/>
    <col min="11514" max="11514" width="47.140625" style="12" customWidth="1"/>
    <col min="11515" max="11515" width="22.140625" style="12" customWidth="1"/>
    <col min="11516" max="11516" width="19" style="12" customWidth="1"/>
    <col min="11517" max="11517" width="21.42578125" style="12" customWidth="1"/>
    <col min="11518" max="11518" width="20.7109375" style="12" customWidth="1"/>
    <col min="11519" max="11519" width="20.140625" style="12" customWidth="1"/>
    <col min="11520" max="11522" width="22" style="12" customWidth="1"/>
    <col min="11523" max="11523" width="0" style="12" hidden="1" customWidth="1"/>
    <col min="11524" max="11769" width="9.140625" style="12"/>
    <col min="11770" max="11770" width="47.140625" style="12" customWidth="1"/>
    <col min="11771" max="11771" width="22.140625" style="12" customWidth="1"/>
    <col min="11772" max="11772" width="19" style="12" customWidth="1"/>
    <col min="11773" max="11773" width="21.42578125" style="12" customWidth="1"/>
    <col min="11774" max="11774" width="20.7109375" style="12" customWidth="1"/>
    <col min="11775" max="11775" width="20.140625" style="12" customWidth="1"/>
    <col min="11776" max="11778" width="22" style="12" customWidth="1"/>
    <col min="11779" max="11779" width="0" style="12" hidden="1" customWidth="1"/>
    <col min="11780" max="12025" width="9.140625" style="12"/>
    <col min="12026" max="12026" width="47.140625" style="12" customWidth="1"/>
    <col min="12027" max="12027" width="22.140625" style="12" customWidth="1"/>
    <col min="12028" max="12028" width="19" style="12" customWidth="1"/>
    <col min="12029" max="12029" width="21.42578125" style="12" customWidth="1"/>
    <col min="12030" max="12030" width="20.7109375" style="12" customWidth="1"/>
    <col min="12031" max="12031" width="20.140625" style="12" customWidth="1"/>
    <col min="12032" max="12034" width="22" style="12" customWidth="1"/>
    <col min="12035" max="12035" width="0" style="12" hidden="1" customWidth="1"/>
    <col min="12036" max="12281" width="9.140625" style="12"/>
    <col min="12282" max="12282" width="47.140625" style="12" customWidth="1"/>
    <col min="12283" max="12283" width="22.140625" style="12" customWidth="1"/>
    <col min="12284" max="12284" width="19" style="12" customWidth="1"/>
    <col min="12285" max="12285" width="21.42578125" style="12" customWidth="1"/>
    <col min="12286" max="12286" width="20.7109375" style="12" customWidth="1"/>
    <col min="12287" max="12287" width="20.140625" style="12" customWidth="1"/>
    <col min="12288" max="12290" width="22" style="12" customWidth="1"/>
    <col min="12291" max="12291" width="0" style="12" hidden="1" customWidth="1"/>
    <col min="12292" max="12537" width="9.140625" style="12"/>
    <col min="12538" max="12538" width="47.140625" style="12" customWidth="1"/>
    <col min="12539" max="12539" width="22.140625" style="12" customWidth="1"/>
    <col min="12540" max="12540" width="19" style="12" customWidth="1"/>
    <col min="12541" max="12541" width="21.42578125" style="12" customWidth="1"/>
    <col min="12542" max="12542" width="20.7109375" style="12" customWidth="1"/>
    <col min="12543" max="12543" width="20.140625" style="12" customWidth="1"/>
    <col min="12544" max="12546" width="22" style="12" customWidth="1"/>
    <col min="12547" max="12547" width="0" style="12" hidden="1" customWidth="1"/>
    <col min="12548" max="12793" width="9.140625" style="12"/>
    <col min="12794" max="12794" width="47.140625" style="12" customWidth="1"/>
    <col min="12795" max="12795" width="22.140625" style="12" customWidth="1"/>
    <col min="12796" max="12796" width="19" style="12" customWidth="1"/>
    <col min="12797" max="12797" width="21.42578125" style="12" customWidth="1"/>
    <col min="12798" max="12798" width="20.7109375" style="12" customWidth="1"/>
    <col min="12799" max="12799" width="20.140625" style="12" customWidth="1"/>
    <col min="12800" max="12802" width="22" style="12" customWidth="1"/>
    <col min="12803" max="12803" width="0" style="12" hidden="1" customWidth="1"/>
    <col min="12804" max="13049" width="9.140625" style="12"/>
    <col min="13050" max="13050" width="47.140625" style="12" customWidth="1"/>
    <col min="13051" max="13051" width="22.140625" style="12" customWidth="1"/>
    <col min="13052" max="13052" width="19" style="12" customWidth="1"/>
    <col min="13053" max="13053" width="21.42578125" style="12" customWidth="1"/>
    <col min="13054" max="13054" width="20.7109375" style="12" customWidth="1"/>
    <col min="13055" max="13055" width="20.140625" style="12" customWidth="1"/>
    <col min="13056" max="13058" width="22" style="12" customWidth="1"/>
    <col min="13059" max="13059" width="0" style="12" hidden="1" customWidth="1"/>
    <col min="13060" max="13305" width="9.140625" style="12"/>
    <col min="13306" max="13306" width="47.140625" style="12" customWidth="1"/>
    <col min="13307" max="13307" width="22.140625" style="12" customWidth="1"/>
    <col min="13308" max="13308" width="19" style="12" customWidth="1"/>
    <col min="13309" max="13309" width="21.42578125" style="12" customWidth="1"/>
    <col min="13310" max="13310" width="20.7109375" style="12" customWidth="1"/>
    <col min="13311" max="13311" width="20.140625" style="12" customWidth="1"/>
    <col min="13312" max="13314" width="22" style="12" customWidth="1"/>
    <col min="13315" max="13315" width="0" style="12" hidden="1" customWidth="1"/>
    <col min="13316" max="13561" width="9.140625" style="12"/>
    <col min="13562" max="13562" width="47.140625" style="12" customWidth="1"/>
    <col min="13563" max="13563" width="22.140625" style="12" customWidth="1"/>
    <col min="13564" max="13564" width="19" style="12" customWidth="1"/>
    <col min="13565" max="13565" width="21.42578125" style="12" customWidth="1"/>
    <col min="13566" max="13566" width="20.7109375" style="12" customWidth="1"/>
    <col min="13567" max="13567" width="20.140625" style="12" customWidth="1"/>
    <col min="13568" max="13570" width="22" style="12" customWidth="1"/>
    <col min="13571" max="13571" width="0" style="12" hidden="1" customWidth="1"/>
    <col min="13572" max="13817" width="9.140625" style="12"/>
    <col min="13818" max="13818" width="47.140625" style="12" customWidth="1"/>
    <col min="13819" max="13819" width="22.140625" style="12" customWidth="1"/>
    <col min="13820" max="13820" width="19" style="12" customWidth="1"/>
    <col min="13821" max="13821" width="21.42578125" style="12" customWidth="1"/>
    <col min="13822" max="13822" width="20.7109375" style="12" customWidth="1"/>
    <col min="13823" max="13823" width="20.140625" style="12" customWidth="1"/>
    <col min="13824" max="13826" width="22" style="12" customWidth="1"/>
    <col min="13827" max="13827" width="0" style="12" hidden="1" customWidth="1"/>
    <col min="13828" max="14073" width="9.140625" style="12"/>
    <col min="14074" max="14074" width="47.140625" style="12" customWidth="1"/>
    <col min="14075" max="14075" width="22.140625" style="12" customWidth="1"/>
    <col min="14076" max="14076" width="19" style="12" customWidth="1"/>
    <col min="14077" max="14077" width="21.42578125" style="12" customWidth="1"/>
    <col min="14078" max="14078" width="20.7109375" style="12" customWidth="1"/>
    <col min="14079" max="14079" width="20.140625" style="12" customWidth="1"/>
    <col min="14080" max="14082" width="22" style="12" customWidth="1"/>
    <col min="14083" max="14083" width="0" style="12" hidden="1" customWidth="1"/>
    <col min="14084" max="14329" width="9.140625" style="12"/>
    <col min="14330" max="14330" width="47.140625" style="12" customWidth="1"/>
    <col min="14331" max="14331" width="22.140625" style="12" customWidth="1"/>
    <col min="14332" max="14332" width="19" style="12" customWidth="1"/>
    <col min="14333" max="14333" width="21.42578125" style="12" customWidth="1"/>
    <col min="14334" max="14334" width="20.7109375" style="12" customWidth="1"/>
    <col min="14335" max="14335" width="20.140625" style="12" customWidth="1"/>
    <col min="14336" max="14338" width="22" style="12" customWidth="1"/>
    <col min="14339" max="14339" width="0" style="12" hidden="1" customWidth="1"/>
    <col min="14340" max="14585" width="9.140625" style="12"/>
    <col min="14586" max="14586" width="47.140625" style="12" customWidth="1"/>
    <col min="14587" max="14587" width="22.140625" style="12" customWidth="1"/>
    <col min="14588" max="14588" width="19" style="12" customWidth="1"/>
    <col min="14589" max="14589" width="21.42578125" style="12" customWidth="1"/>
    <col min="14590" max="14590" width="20.7109375" style="12" customWidth="1"/>
    <col min="14591" max="14591" width="20.140625" style="12" customWidth="1"/>
    <col min="14592" max="14594" width="22" style="12" customWidth="1"/>
    <col min="14595" max="14595" width="0" style="12" hidden="1" customWidth="1"/>
    <col min="14596" max="14841" width="9.140625" style="12"/>
    <col min="14842" max="14842" width="47.140625" style="12" customWidth="1"/>
    <col min="14843" max="14843" width="22.140625" style="12" customWidth="1"/>
    <col min="14844" max="14844" width="19" style="12" customWidth="1"/>
    <col min="14845" max="14845" width="21.42578125" style="12" customWidth="1"/>
    <col min="14846" max="14846" width="20.7109375" style="12" customWidth="1"/>
    <col min="14847" max="14847" width="20.140625" style="12" customWidth="1"/>
    <col min="14848" max="14850" width="22" style="12" customWidth="1"/>
    <col min="14851" max="14851" width="0" style="12" hidden="1" customWidth="1"/>
    <col min="14852" max="15097" width="9.140625" style="12"/>
    <col min="15098" max="15098" width="47.140625" style="12" customWidth="1"/>
    <col min="15099" max="15099" width="22.140625" style="12" customWidth="1"/>
    <col min="15100" max="15100" width="19" style="12" customWidth="1"/>
    <col min="15101" max="15101" width="21.42578125" style="12" customWidth="1"/>
    <col min="15102" max="15102" width="20.7109375" style="12" customWidth="1"/>
    <col min="15103" max="15103" width="20.140625" style="12" customWidth="1"/>
    <col min="15104" max="15106" width="22" style="12" customWidth="1"/>
    <col min="15107" max="15107" width="0" style="12" hidden="1" customWidth="1"/>
    <col min="15108" max="15353" width="9.140625" style="12"/>
    <col min="15354" max="15354" width="47.140625" style="12" customWidth="1"/>
    <col min="15355" max="15355" width="22.140625" style="12" customWidth="1"/>
    <col min="15356" max="15356" width="19" style="12" customWidth="1"/>
    <col min="15357" max="15357" width="21.42578125" style="12" customWidth="1"/>
    <col min="15358" max="15358" width="20.7109375" style="12" customWidth="1"/>
    <col min="15359" max="15359" width="20.140625" style="12" customWidth="1"/>
    <col min="15360" max="15362" width="22" style="12" customWidth="1"/>
    <col min="15363" max="15363" width="0" style="12" hidden="1" customWidth="1"/>
    <col min="15364" max="15609" width="9.140625" style="12"/>
    <col min="15610" max="15610" width="47.140625" style="12" customWidth="1"/>
    <col min="15611" max="15611" width="22.140625" style="12" customWidth="1"/>
    <col min="15612" max="15612" width="19" style="12" customWidth="1"/>
    <col min="15613" max="15613" width="21.42578125" style="12" customWidth="1"/>
    <col min="15614" max="15614" width="20.7109375" style="12" customWidth="1"/>
    <col min="15615" max="15615" width="20.140625" style="12" customWidth="1"/>
    <col min="15616" max="15618" width="22" style="12" customWidth="1"/>
    <col min="15619" max="15619" width="0" style="12" hidden="1" customWidth="1"/>
    <col min="15620" max="15865" width="9.140625" style="12"/>
    <col min="15866" max="15866" width="47.140625" style="12" customWidth="1"/>
    <col min="15867" max="15867" width="22.140625" style="12" customWidth="1"/>
    <col min="15868" max="15868" width="19" style="12" customWidth="1"/>
    <col min="15869" max="15869" width="21.42578125" style="12" customWidth="1"/>
    <col min="15870" max="15870" width="20.7109375" style="12" customWidth="1"/>
    <col min="15871" max="15871" width="20.140625" style="12" customWidth="1"/>
    <col min="15872" max="15874" width="22" style="12" customWidth="1"/>
    <col min="15875" max="15875" width="0" style="12" hidden="1" customWidth="1"/>
    <col min="15876" max="16121" width="9.140625" style="12"/>
    <col min="16122" max="16122" width="47.140625" style="12" customWidth="1"/>
    <col min="16123" max="16123" width="22.140625" style="12" customWidth="1"/>
    <col min="16124" max="16124" width="19" style="12" customWidth="1"/>
    <col min="16125" max="16125" width="21.42578125" style="12" customWidth="1"/>
    <col min="16126" max="16126" width="20.7109375" style="12" customWidth="1"/>
    <col min="16127" max="16127" width="20.140625" style="12" customWidth="1"/>
    <col min="16128" max="16130" width="22" style="12" customWidth="1"/>
    <col min="16131" max="16131" width="0" style="12" hidden="1" customWidth="1"/>
    <col min="16132" max="16384" width="9.140625" style="12"/>
  </cols>
  <sheetData>
    <row r="1" spans="1:7" ht="18.75">
      <c r="C1" s="13"/>
      <c r="D1" s="14"/>
      <c r="E1" s="58"/>
      <c r="F1" s="58"/>
    </row>
    <row r="2" spans="1:7" ht="28.5" customHeight="1">
      <c r="A2" s="52" t="s">
        <v>36</v>
      </c>
      <c r="B2" s="52"/>
      <c r="C2" s="52"/>
      <c r="D2" s="52"/>
      <c r="E2" s="52"/>
      <c r="F2" s="52"/>
      <c r="G2" s="52"/>
    </row>
    <row r="3" spans="1:7">
      <c r="D3" s="15"/>
    </row>
    <row r="4" spans="1:7" s="20" customFormat="1" ht="31.5">
      <c r="A4" s="17" t="s">
        <v>0</v>
      </c>
      <c r="B4" s="18" t="s">
        <v>74</v>
      </c>
      <c r="C4" s="17" t="s">
        <v>1</v>
      </c>
      <c r="D4" s="19" t="s">
        <v>2</v>
      </c>
      <c r="E4" s="19" t="s">
        <v>3</v>
      </c>
      <c r="F4" s="19" t="s">
        <v>37</v>
      </c>
      <c r="G4" s="19" t="s">
        <v>65</v>
      </c>
    </row>
    <row r="5" spans="1:7" s="20" customFormat="1">
      <c r="A5" s="54" t="s">
        <v>21</v>
      </c>
      <c r="B5" s="55"/>
      <c r="C5" s="55"/>
      <c r="D5" s="55"/>
      <c r="E5" s="55"/>
      <c r="F5" s="21"/>
    </row>
    <row r="6" spans="1:7">
      <c r="A6" s="56" t="s">
        <v>4</v>
      </c>
      <c r="B6" s="57"/>
      <c r="C6" s="57"/>
      <c r="D6" s="57"/>
      <c r="E6" s="57"/>
    </row>
    <row r="7" spans="1:7">
      <c r="A7" s="48" t="s">
        <v>5</v>
      </c>
      <c r="B7" s="61" t="s">
        <v>22</v>
      </c>
      <c r="C7" s="17" t="s">
        <v>6</v>
      </c>
      <c r="D7" s="4">
        <f>D8+D9+D10</f>
        <v>2520538.54</v>
      </c>
      <c r="E7" s="4">
        <f>E8+E9+E10</f>
        <v>2533773.2000000002</v>
      </c>
      <c r="F7" s="4">
        <f>F8+F9+F10</f>
        <v>2475939.1</v>
      </c>
      <c r="G7" s="4">
        <f>G8+G9+G10</f>
        <v>2475939.1</v>
      </c>
    </row>
    <row r="8" spans="1:7">
      <c r="A8" s="48"/>
      <c r="B8" s="62"/>
      <c r="C8" s="17" t="s">
        <v>7</v>
      </c>
      <c r="D8" s="4">
        <f>D17+D18</f>
        <v>789158</v>
      </c>
      <c r="E8" s="4">
        <f t="shared" ref="E8:G8" si="0">E17+E18</f>
        <v>849878.9</v>
      </c>
      <c r="F8" s="4">
        <f t="shared" si="0"/>
        <v>792044.8</v>
      </c>
      <c r="G8" s="4">
        <f t="shared" si="0"/>
        <v>792044.8</v>
      </c>
    </row>
    <row r="9" spans="1:7">
      <c r="A9" s="48"/>
      <c r="B9" s="62"/>
      <c r="C9" s="17" t="s">
        <v>8</v>
      </c>
      <c r="D9" s="4">
        <f>D13+D14+D15+D16</f>
        <v>1663995.34</v>
      </c>
      <c r="E9" s="4">
        <f t="shared" ref="E9:G9" si="1">E13+E14+E15+E16</f>
        <v>1617144.7</v>
      </c>
      <c r="F9" s="4">
        <f t="shared" si="1"/>
        <v>1617144.7</v>
      </c>
      <c r="G9" s="4">
        <f t="shared" si="1"/>
        <v>1617144.7</v>
      </c>
    </row>
    <row r="10" spans="1:7">
      <c r="A10" s="48"/>
      <c r="B10" s="62"/>
      <c r="C10" s="17" t="s">
        <v>9</v>
      </c>
      <c r="D10" s="4">
        <f>D12</f>
        <v>67385.2</v>
      </c>
      <c r="E10" s="4">
        <f t="shared" ref="E10:G10" si="2">E12</f>
        <v>66749.600000000006</v>
      </c>
      <c r="F10" s="4">
        <f t="shared" si="2"/>
        <v>66749.600000000006</v>
      </c>
      <c r="G10" s="4">
        <f t="shared" si="2"/>
        <v>66749.600000000006</v>
      </c>
    </row>
    <row r="11" spans="1:7">
      <c r="A11" s="17" t="s">
        <v>10</v>
      </c>
      <c r="B11" s="62"/>
      <c r="C11" s="17"/>
      <c r="D11" s="4"/>
      <c r="E11" s="4"/>
      <c r="F11" s="4"/>
      <c r="G11" s="4"/>
    </row>
    <row r="12" spans="1:7" ht="110.25">
      <c r="A12" s="17" t="s">
        <v>46</v>
      </c>
      <c r="B12" s="62"/>
      <c r="C12" s="22" t="s">
        <v>9</v>
      </c>
      <c r="D12" s="24">
        <v>67385.2</v>
      </c>
      <c r="E12" s="4">
        <v>66749.600000000006</v>
      </c>
      <c r="F12" s="4">
        <v>66749.600000000006</v>
      </c>
      <c r="G12" s="4">
        <v>66749.600000000006</v>
      </c>
    </row>
    <row r="13" spans="1:7" ht="63">
      <c r="A13" s="17" t="s">
        <v>47</v>
      </c>
      <c r="B13" s="62"/>
      <c r="C13" s="22" t="s">
        <v>8</v>
      </c>
      <c r="D13" s="4">
        <v>790425.5</v>
      </c>
      <c r="E13" s="4">
        <v>731715.4</v>
      </c>
      <c r="F13" s="4">
        <v>731715.4</v>
      </c>
      <c r="G13" s="4">
        <v>731715.4</v>
      </c>
    </row>
    <row r="14" spans="1:7" ht="94.5">
      <c r="A14" s="17" t="s">
        <v>48</v>
      </c>
      <c r="B14" s="62"/>
      <c r="C14" s="22" t="s">
        <v>8</v>
      </c>
      <c r="D14" s="4">
        <v>832795.43</v>
      </c>
      <c r="E14" s="4">
        <v>832870.6</v>
      </c>
      <c r="F14" s="4">
        <v>832870.6</v>
      </c>
      <c r="G14" s="4">
        <v>832870.6</v>
      </c>
    </row>
    <row r="15" spans="1:7" ht="110.25">
      <c r="A15" s="17" t="s">
        <v>49</v>
      </c>
      <c r="B15" s="62"/>
      <c r="C15" s="22" t="s">
        <v>8</v>
      </c>
      <c r="D15" s="4">
        <v>39763.51</v>
      </c>
      <c r="E15" s="4">
        <v>51547.8</v>
      </c>
      <c r="F15" s="4">
        <v>51547.8</v>
      </c>
      <c r="G15" s="4">
        <v>51547.8</v>
      </c>
    </row>
    <row r="16" spans="1:7" ht="78.75">
      <c r="A16" s="17" t="s">
        <v>50</v>
      </c>
      <c r="B16" s="62"/>
      <c r="C16" s="22" t="s">
        <v>8</v>
      </c>
      <c r="D16" s="4">
        <v>1010.9</v>
      </c>
      <c r="E16" s="4">
        <v>1010.9</v>
      </c>
      <c r="F16" s="4">
        <v>1010.9</v>
      </c>
      <c r="G16" s="4">
        <v>1010.9</v>
      </c>
    </row>
    <row r="17" spans="1:7" ht="31.5">
      <c r="A17" s="17" t="s">
        <v>51</v>
      </c>
      <c r="B17" s="62"/>
      <c r="C17" s="22" t="s">
        <v>7</v>
      </c>
      <c r="D17" s="4">
        <v>783158</v>
      </c>
      <c r="E17" s="4">
        <v>849878.9</v>
      </c>
      <c r="F17" s="4">
        <v>790544.8</v>
      </c>
      <c r="G17" s="4">
        <v>790544.8</v>
      </c>
    </row>
    <row r="18" spans="1:7" ht="63">
      <c r="A18" s="17" t="s">
        <v>52</v>
      </c>
      <c r="B18" s="62"/>
      <c r="C18" s="17" t="str">
        <f>C8</f>
        <v>местный бюджет</v>
      </c>
      <c r="D18" s="4">
        <v>6000</v>
      </c>
      <c r="E18" s="4">
        <v>0</v>
      </c>
      <c r="F18" s="4">
        <v>1500</v>
      </c>
      <c r="G18" s="4">
        <v>1500</v>
      </c>
    </row>
    <row r="19" spans="1:7">
      <c r="A19" s="48" t="s">
        <v>11</v>
      </c>
      <c r="B19" s="62"/>
      <c r="C19" s="17" t="s">
        <v>6</v>
      </c>
      <c r="D19" s="4">
        <f>D20+D21</f>
        <v>182021.30099999998</v>
      </c>
      <c r="E19" s="4">
        <f t="shared" ref="E19:G19" si="3">E20+E21</f>
        <v>72779.3</v>
      </c>
      <c r="F19" s="4">
        <f t="shared" si="3"/>
        <v>69590.2</v>
      </c>
      <c r="G19" s="4">
        <f t="shared" si="3"/>
        <v>50841</v>
      </c>
    </row>
    <row r="20" spans="1:7">
      <c r="A20" s="48"/>
      <c r="B20" s="62"/>
      <c r="C20" s="17" t="s">
        <v>7</v>
      </c>
      <c r="D20" s="4">
        <f>D25+D27+D31+D33+D34+D36+D41</f>
        <v>168300.20099999997</v>
      </c>
      <c r="E20" s="4">
        <f>E25+E27+E31+E33+E34+E36+E41+E38+E40</f>
        <v>39968.300000000003</v>
      </c>
      <c r="F20" s="4">
        <f>F25+F27+F31+F33+F34+F36+F41+F38+F40</f>
        <v>31403.3</v>
      </c>
      <c r="G20" s="4">
        <f>G25+G27+G31+G33+G34+G36+G41+G38+G40+G29</f>
        <v>31503.3</v>
      </c>
    </row>
    <row r="21" spans="1:7">
      <c r="A21" s="48"/>
      <c r="B21" s="62"/>
      <c r="C21" s="17" t="s">
        <v>8</v>
      </c>
      <c r="D21" s="4">
        <f>D24+D26+D28+D32+D35</f>
        <v>13721.099999999999</v>
      </c>
      <c r="E21" s="4">
        <f>E24+E26+E28+E32+E35+E37+E39</f>
        <v>32811</v>
      </c>
      <c r="F21" s="4">
        <f>F24+F26+F28+F32+F35+F37+F39</f>
        <v>38186.9</v>
      </c>
      <c r="G21" s="4">
        <f>G24+G26+G28+G32+G35+G37+G39+G30</f>
        <v>19337.7</v>
      </c>
    </row>
    <row r="22" spans="1:7">
      <c r="A22" s="48"/>
      <c r="B22" s="62"/>
      <c r="C22" s="17" t="s">
        <v>9</v>
      </c>
      <c r="D22" s="4">
        <v>0</v>
      </c>
      <c r="E22" s="4">
        <v>0</v>
      </c>
      <c r="F22" s="4">
        <v>0</v>
      </c>
      <c r="G22" s="4">
        <v>0</v>
      </c>
    </row>
    <row r="23" spans="1:7">
      <c r="A23" s="17" t="s">
        <v>10</v>
      </c>
      <c r="B23" s="62"/>
      <c r="C23" s="17"/>
      <c r="D23" s="4"/>
      <c r="E23" s="4">
        <v>0</v>
      </c>
      <c r="F23" s="4">
        <v>0</v>
      </c>
      <c r="G23" s="4">
        <v>0</v>
      </c>
    </row>
    <row r="24" spans="1:7" ht="94.5">
      <c r="A24" s="25" t="s">
        <v>48</v>
      </c>
      <c r="B24" s="62"/>
      <c r="C24" s="17" t="s">
        <v>8</v>
      </c>
      <c r="D24" s="19">
        <v>10380.299999999999</v>
      </c>
      <c r="E24" s="19">
        <v>10305.1</v>
      </c>
      <c r="F24" s="19">
        <v>10305.1</v>
      </c>
      <c r="G24" s="19">
        <v>10305.1</v>
      </c>
    </row>
    <row r="25" spans="1:7" ht="48" customHeight="1">
      <c r="A25" s="59" t="s">
        <v>53</v>
      </c>
      <c r="B25" s="62"/>
      <c r="C25" s="17" t="s">
        <v>7</v>
      </c>
      <c r="D25" s="19">
        <v>37</v>
      </c>
      <c r="E25" s="19">
        <v>50</v>
      </c>
      <c r="F25" s="19">
        <v>50</v>
      </c>
      <c r="G25" s="19">
        <v>50</v>
      </c>
    </row>
    <row r="26" spans="1:7" ht="40.5" customHeight="1">
      <c r="A26" s="60"/>
      <c r="B26" s="62"/>
      <c r="C26" s="17" t="s">
        <v>8</v>
      </c>
      <c r="D26" s="19">
        <v>697.6</v>
      </c>
      <c r="E26" s="19">
        <v>621.29999999999995</v>
      </c>
      <c r="F26" s="19">
        <v>621.29999999999995</v>
      </c>
      <c r="G26" s="19">
        <v>621.29999999999995</v>
      </c>
    </row>
    <row r="27" spans="1:7">
      <c r="A27" s="59" t="s">
        <v>67</v>
      </c>
      <c r="B27" s="62"/>
      <c r="C27" s="17" t="s">
        <v>7</v>
      </c>
      <c r="D27" s="19">
        <v>0</v>
      </c>
      <c r="E27" s="19">
        <v>50</v>
      </c>
      <c r="F27" s="19">
        <v>50</v>
      </c>
      <c r="G27" s="19">
        <v>50</v>
      </c>
    </row>
    <row r="28" spans="1:7" ht="36" customHeight="1">
      <c r="A28" s="60"/>
      <c r="B28" s="62"/>
      <c r="C28" s="17" t="s">
        <v>8</v>
      </c>
      <c r="D28" s="19">
        <v>0</v>
      </c>
      <c r="E28" s="19">
        <v>1386.4</v>
      </c>
      <c r="F28" s="19">
        <v>1386.4</v>
      </c>
      <c r="G28" s="19">
        <v>1386.4</v>
      </c>
    </row>
    <row r="29" spans="1:7">
      <c r="A29" s="59" t="s">
        <v>54</v>
      </c>
      <c r="B29" s="62"/>
      <c r="C29" s="17" t="s">
        <v>7</v>
      </c>
      <c r="D29" s="19"/>
      <c r="E29" s="19"/>
      <c r="F29" s="19"/>
      <c r="G29" s="19">
        <v>50</v>
      </c>
    </row>
    <row r="30" spans="1:7" ht="38.25" customHeight="1">
      <c r="A30" s="60"/>
      <c r="B30" s="62"/>
      <c r="C30" s="17" t="s">
        <v>8</v>
      </c>
      <c r="D30" s="19"/>
      <c r="E30" s="19"/>
      <c r="F30" s="19"/>
      <c r="G30" s="19">
        <v>1511.7</v>
      </c>
    </row>
    <row r="31" spans="1:7">
      <c r="A31" s="59" t="s">
        <v>55</v>
      </c>
      <c r="B31" s="62"/>
      <c r="C31" s="17" t="s">
        <v>7</v>
      </c>
      <c r="D31" s="19">
        <f>88.55+21.45</f>
        <v>110</v>
      </c>
      <c r="E31" s="19">
        <v>10</v>
      </c>
      <c r="F31" s="19">
        <v>10</v>
      </c>
      <c r="G31" s="19">
        <v>10</v>
      </c>
    </row>
    <row r="32" spans="1:7" ht="35.25" customHeight="1">
      <c r="A32" s="64"/>
      <c r="B32" s="62"/>
      <c r="C32" s="17" t="s">
        <v>8</v>
      </c>
      <c r="D32" s="19">
        <v>910.4</v>
      </c>
      <c r="E32" s="19">
        <v>1064.7</v>
      </c>
      <c r="F32" s="19">
        <v>1064.7</v>
      </c>
      <c r="G32" s="19">
        <v>1064.7</v>
      </c>
    </row>
    <row r="33" spans="1:7" ht="31.5">
      <c r="A33" s="22" t="s">
        <v>56</v>
      </c>
      <c r="B33" s="62"/>
      <c r="C33" s="17" t="s">
        <v>7</v>
      </c>
      <c r="D33" s="19">
        <v>112761.4</v>
      </c>
      <c r="E33" s="19">
        <v>31293.3</v>
      </c>
      <c r="F33" s="19">
        <v>31043.3</v>
      </c>
      <c r="G33" s="19">
        <v>31293.3</v>
      </c>
    </row>
    <row r="34" spans="1:7">
      <c r="A34" s="59" t="s">
        <v>57</v>
      </c>
      <c r="B34" s="62"/>
      <c r="C34" s="17" t="s">
        <v>7</v>
      </c>
      <c r="D34" s="19">
        <v>112</v>
      </c>
      <c r="E34" s="19">
        <v>50</v>
      </c>
      <c r="F34" s="19">
        <v>50</v>
      </c>
      <c r="G34" s="19">
        <v>50</v>
      </c>
    </row>
    <row r="35" spans="1:7" ht="86.25" customHeight="1">
      <c r="A35" s="60"/>
      <c r="B35" s="62"/>
      <c r="C35" s="17" t="s">
        <v>8</v>
      </c>
      <c r="D35" s="19">
        <v>1732.8</v>
      </c>
      <c r="E35" s="19">
        <v>4448.5</v>
      </c>
      <c r="F35" s="19">
        <v>4448.5</v>
      </c>
      <c r="G35" s="19">
        <v>4448.5</v>
      </c>
    </row>
    <row r="36" spans="1:7" ht="31.5">
      <c r="A36" s="22" t="s">
        <v>51</v>
      </c>
      <c r="B36" s="62"/>
      <c r="C36" s="17" t="s">
        <v>7</v>
      </c>
      <c r="D36" s="19">
        <v>53876.500999999997</v>
      </c>
      <c r="E36" s="19">
        <v>0</v>
      </c>
      <c r="F36" s="19">
        <v>0</v>
      </c>
      <c r="G36" s="19">
        <v>0</v>
      </c>
    </row>
    <row r="37" spans="1:7" ht="48.75" customHeight="1">
      <c r="A37" s="65" t="s">
        <v>68</v>
      </c>
      <c r="B37" s="62"/>
      <c r="C37" s="17" t="s">
        <v>8</v>
      </c>
      <c r="D37" s="19"/>
      <c r="E37" s="19"/>
      <c r="F37" s="19">
        <v>20360.900000000001</v>
      </c>
      <c r="G37" s="19"/>
    </row>
    <row r="38" spans="1:7" ht="48.75" customHeight="1">
      <c r="A38" s="66"/>
      <c r="B38" s="62"/>
      <c r="C38" s="17" t="s">
        <v>7</v>
      </c>
      <c r="D38" s="19"/>
      <c r="E38" s="19"/>
      <c r="F38" s="19">
        <v>200</v>
      </c>
      <c r="G38" s="19"/>
    </row>
    <row r="39" spans="1:7" ht="85.5" customHeight="1">
      <c r="A39" s="59" t="s">
        <v>66</v>
      </c>
      <c r="B39" s="62"/>
      <c r="C39" s="17" t="s">
        <v>8</v>
      </c>
      <c r="D39" s="19"/>
      <c r="E39" s="19">
        <f>15000-15</f>
        <v>14985</v>
      </c>
      <c r="F39" s="19"/>
      <c r="G39" s="19"/>
    </row>
    <row r="40" spans="1:7" ht="22.5" customHeight="1">
      <c r="A40" s="60"/>
      <c r="B40" s="63"/>
      <c r="C40" s="17" t="s">
        <v>7</v>
      </c>
      <c r="D40" s="19"/>
      <c r="E40" s="19">
        <v>15</v>
      </c>
      <c r="F40" s="19"/>
      <c r="G40" s="19"/>
    </row>
    <row r="41" spans="1:7" ht="63">
      <c r="A41" s="17" t="s">
        <v>45</v>
      </c>
      <c r="B41" s="18" t="s">
        <v>63</v>
      </c>
      <c r="C41" s="17" t="s">
        <v>7</v>
      </c>
      <c r="D41" s="4">
        <v>1403.3</v>
      </c>
      <c r="E41" s="4">
        <v>8500</v>
      </c>
      <c r="F41" s="4">
        <v>0</v>
      </c>
      <c r="G41" s="4">
        <v>0</v>
      </c>
    </row>
    <row r="42" spans="1:7" ht="15" customHeight="1">
      <c r="A42" s="49" t="s">
        <v>12</v>
      </c>
      <c r="B42" s="53"/>
      <c r="C42" s="17" t="s">
        <v>6</v>
      </c>
      <c r="D42" s="4">
        <f>D43+D44+D45</f>
        <v>172662.28</v>
      </c>
      <c r="E42" s="4">
        <f t="shared" ref="E42:G42" si="4">E43+E44+E45</f>
        <v>174837</v>
      </c>
      <c r="F42" s="4">
        <f t="shared" si="4"/>
        <v>171289.60000000001</v>
      </c>
      <c r="G42" s="4">
        <f t="shared" si="4"/>
        <v>168954.19999999998</v>
      </c>
    </row>
    <row r="43" spans="1:7" ht="15" customHeight="1">
      <c r="A43" s="50"/>
      <c r="B43" s="53"/>
      <c r="C43" s="17" t="s">
        <v>7</v>
      </c>
      <c r="D43" s="4">
        <f>D48+D50+D52+D55+D57+D58</f>
        <v>35838.379999999997</v>
      </c>
      <c r="E43" s="4">
        <f t="shared" ref="E43:G43" si="5">E48+E50+E52+E55+E57+E58</f>
        <v>28272.899999999998</v>
      </c>
      <c r="F43" s="4">
        <f t="shared" si="5"/>
        <v>28272.899999999998</v>
      </c>
      <c r="G43" s="4">
        <f t="shared" si="5"/>
        <v>28272.899999999998</v>
      </c>
    </row>
    <row r="44" spans="1:7" ht="15" customHeight="1">
      <c r="A44" s="50"/>
      <c r="B44" s="53"/>
      <c r="C44" s="17" t="s">
        <v>8</v>
      </c>
      <c r="D44" s="4">
        <f>D47+D49+D51+D53+D56+D59</f>
        <v>67271.432610000003</v>
      </c>
      <c r="E44" s="4">
        <f>E47+E49+E51+E53+E56+E59</f>
        <v>73333.700000000012</v>
      </c>
      <c r="F44" s="4">
        <f>F47+F49+F51+F53+F56+F59</f>
        <v>73909.700000000012</v>
      </c>
      <c r="G44" s="4">
        <f t="shared" ref="G44" si="6">G47+G49+G51+G53+G56+G59</f>
        <v>75120.899999999994</v>
      </c>
    </row>
    <row r="45" spans="1:7" ht="15" customHeight="1">
      <c r="A45" s="51"/>
      <c r="B45" s="53"/>
      <c r="C45" s="17" t="s">
        <v>9</v>
      </c>
      <c r="D45" s="4">
        <f>D54</f>
        <v>69552.467390000005</v>
      </c>
      <c r="E45" s="4">
        <f t="shared" ref="E45:G45" si="7">E54</f>
        <v>73230.399999999994</v>
      </c>
      <c r="F45" s="4">
        <f t="shared" si="7"/>
        <v>69107</v>
      </c>
      <c r="G45" s="4">
        <f t="shared" si="7"/>
        <v>65560.399999999994</v>
      </c>
    </row>
    <row r="46" spans="1:7" ht="15" customHeight="1">
      <c r="A46" s="17" t="s">
        <v>10</v>
      </c>
      <c r="B46" s="53"/>
      <c r="C46" s="17"/>
      <c r="D46" s="4"/>
      <c r="E46" s="4"/>
      <c r="F46" s="4">
        <v>0</v>
      </c>
      <c r="G46" s="4">
        <v>0</v>
      </c>
    </row>
    <row r="47" spans="1:7" ht="189">
      <c r="A47" s="17" t="s">
        <v>44</v>
      </c>
      <c r="B47" s="53"/>
      <c r="C47" s="17" t="s">
        <v>8</v>
      </c>
      <c r="D47" s="4">
        <v>2355.6</v>
      </c>
      <c r="E47" s="23">
        <v>2315.5</v>
      </c>
      <c r="F47" s="23">
        <v>2315.5</v>
      </c>
      <c r="G47" s="23">
        <v>2315.5</v>
      </c>
    </row>
    <row r="48" spans="1:7">
      <c r="A48" s="49" t="s">
        <v>58</v>
      </c>
      <c r="B48" s="53"/>
      <c r="C48" s="17" t="s">
        <v>7</v>
      </c>
      <c r="D48" s="4">
        <v>50</v>
      </c>
      <c r="E48" s="4">
        <v>50</v>
      </c>
      <c r="F48" s="4">
        <v>50</v>
      </c>
      <c r="G48" s="4">
        <v>50</v>
      </c>
    </row>
    <row r="49" spans="1:10" ht="72" customHeight="1">
      <c r="A49" s="51"/>
      <c r="B49" s="53"/>
      <c r="C49" s="17" t="s">
        <v>8</v>
      </c>
      <c r="D49" s="4">
        <v>9603.1</v>
      </c>
      <c r="E49" s="4">
        <v>9690.9</v>
      </c>
      <c r="F49" s="4">
        <v>9690.9</v>
      </c>
      <c r="G49" s="4">
        <v>9690.9</v>
      </c>
    </row>
    <row r="50" spans="1:10" ht="15" customHeight="1">
      <c r="A50" s="49" t="s">
        <v>59</v>
      </c>
      <c r="B50" s="53"/>
      <c r="C50" s="17" t="s">
        <v>7</v>
      </c>
      <c r="D50" s="4">
        <v>1368</v>
      </c>
      <c r="E50" s="4">
        <v>1487.3</v>
      </c>
      <c r="F50" s="4">
        <v>1487.3</v>
      </c>
      <c r="G50" s="4">
        <v>1487.3</v>
      </c>
    </row>
    <row r="51" spans="1:10" ht="66" customHeight="1">
      <c r="A51" s="51"/>
      <c r="B51" s="53"/>
      <c r="C51" s="17" t="s">
        <v>8</v>
      </c>
      <c r="D51" s="4">
        <f>5876.3-1368</f>
        <v>4508.3</v>
      </c>
      <c r="E51" s="4">
        <f>5022.4-E50</f>
        <v>3535.0999999999995</v>
      </c>
      <c r="F51" s="4">
        <f t="shared" ref="F51:G51" si="8">5022.4-F50</f>
        <v>3535.0999999999995</v>
      </c>
      <c r="G51" s="4">
        <f t="shared" si="8"/>
        <v>3535.0999999999995</v>
      </c>
      <c r="H51" s="16"/>
    </row>
    <row r="52" spans="1:10">
      <c r="A52" s="49" t="s">
        <v>60</v>
      </c>
      <c r="B52" s="53"/>
      <c r="C52" s="17" t="s">
        <v>7</v>
      </c>
      <c r="D52" s="4">
        <v>100</v>
      </c>
      <c r="E52" s="4">
        <v>10</v>
      </c>
      <c r="F52" s="4">
        <v>10</v>
      </c>
      <c r="G52" s="4">
        <v>10</v>
      </c>
      <c r="H52" s="16"/>
      <c r="I52" s="16"/>
      <c r="J52" s="16"/>
    </row>
    <row r="53" spans="1:10">
      <c r="A53" s="50"/>
      <c r="B53" s="53"/>
      <c r="C53" s="17" t="s">
        <v>8</v>
      </c>
      <c r="D53" s="4">
        <v>18488.632610000001</v>
      </c>
      <c r="E53" s="4">
        <v>19466.3</v>
      </c>
      <c r="F53" s="4">
        <v>20642.3</v>
      </c>
      <c r="G53" s="4">
        <v>21853.5</v>
      </c>
      <c r="H53" s="16"/>
    </row>
    <row r="54" spans="1:10">
      <c r="A54" s="51"/>
      <c r="B54" s="53"/>
      <c r="C54" s="17" t="s">
        <v>9</v>
      </c>
      <c r="D54" s="4">
        <v>69552.467390000005</v>
      </c>
      <c r="E54" s="4">
        <v>73230.399999999994</v>
      </c>
      <c r="F54" s="4">
        <v>69107</v>
      </c>
      <c r="G54" s="4">
        <v>65560.399999999994</v>
      </c>
      <c r="H54" s="16"/>
    </row>
    <row r="55" spans="1:10">
      <c r="A55" s="49" t="s">
        <v>61</v>
      </c>
      <c r="B55" s="53"/>
      <c r="C55" s="17" t="s">
        <v>7</v>
      </c>
      <c r="D55" s="4">
        <v>4584.6000000000004</v>
      </c>
      <c r="E55" s="4">
        <v>411.1</v>
      </c>
      <c r="F55" s="4">
        <v>411.1</v>
      </c>
      <c r="G55" s="4">
        <v>411.1</v>
      </c>
    </row>
    <row r="56" spans="1:10">
      <c r="A56" s="51"/>
      <c r="B56" s="53"/>
      <c r="C56" s="17" t="s">
        <v>8</v>
      </c>
      <c r="D56" s="4">
        <v>32045.8</v>
      </c>
      <c r="E56" s="4">
        <f>38137-411.1</f>
        <v>37725.9</v>
      </c>
      <c r="F56" s="4">
        <v>37725.9</v>
      </c>
      <c r="G56" s="4">
        <v>37725.9</v>
      </c>
    </row>
    <row r="57" spans="1:10" ht="47.25">
      <c r="A57" s="17" t="s">
        <v>62</v>
      </c>
      <c r="B57" s="53"/>
      <c r="C57" s="17" t="s">
        <v>7</v>
      </c>
      <c r="D57" s="4">
        <v>917.28</v>
      </c>
      <c r="E57" s="23">
        <v>4069.9</v>
      </c>
      <c r="F57" s="23">
        <v>4069.9</v>
      </c>
      <c r="G57" s="23">
        <v>4069.9</v>
      </c>
    </row>
    <row r="58" spans="1:10" ht="31.5">
      <c r="A58" s="17" t="s">
        <v>51</v>
      </c>
      <c r="B58" s="53"/>
      <c r="C58" s="17" t="s">
        <v>7</v>
      </c>
      <c r="D58" s="4">
        <v>28818.5</v>
      </c>
      <c r="E58" s="23">
        <v>22244.6</v>
      </c>
      <c r="F58" s="23">
        <v>22244.6</v>
      </c>
      <c r="G58" s="23">
        <v>22244.6</v>
      </c>
    </row>
    <row r="59" spans="1:10" ht="94.5">
      <c r="A59" s="17" t="s">
        <v>64</v>
      </c>
      <c r="B59" s="53"/>
      <c r="C59" s="17" t="s">
        <v>8</v>
      </c>
      <c r="D59" s="4">
        <v>270</v>
      </c>
      <c r="E59" s="4">
        <v>600</v>
      </c>
      <c r="F59" s="4">
        <v>0</v>
      </c>
      <c r="G59" s="4">
        <v>0</v>
      </c>
    </row>
    <row r="60" spans="1:10">
      <c r="A60" s="17" t="s">
        <v>13</v>
      </c>
      <c r="B60" s="53"/>
      <c r="C60" s="17" t="s">
        <v>7</v>
      </c>
      <c r="D60" s="4">
        <v>8446.1</v>
      </c>
      <c r="E60" s="23">
        <v>5995.2</v>
      </c>
      <c r="F60" s="23">
        <v>5995.2</v>
      </c>
      <c r="G60" s="23">
        <v>5995.2</v>
      </c>
    </row>
    <row r="61" spans="1:10">
      <c r="A61" s="48" t="s">
        <v>14</v>
      </c>
      <c r="B61" s="53"/>
      <c r="C61" s="17" t="s">
        <v>6</v>
      </c>
      <c r="D61" s="4">
        <f>D62</f>
        <v>37216</v>
      </c>
      <c r="E61" s="4">
        <f t="shared" ref="E61:G61" si="9">E62</f>
        <v>37563.800000000003</v>
      </c>
      <c r="F61" s="4">
        <f t="shared" si="9"/>
        <v>36059.1</v>
      </c>
      <c r="G61" s="4">
        <f t="shared" si="9"/>
        <v>36059.1</v>
      </c>
    </row>
    <row r="62" spans="1:10">
      <c r="A62" s="48"/>
      <c r="B62" s="53"/>
      <c r="C62" s="17" t="s">
        <v>7</v>
      </c>
      <c r="D62" s="24">
        <v>37216</v>
      </c>
      <c r="E62" s="23">
        <v>37563.800000000003</v>
      </c>
      <c r="F62" s="23">
        <v>36059.1</v>
      </c>
      <c r="G62" s="23">
        <v>36059.1</v>
      </c>
    </row>
    <row r="63" spans="1:10">
      <c r="A63" s="48"/>
      <c r="B63" s="53"/>
      <c r="C63" s="17" t="s">
        <v>8</v>
      </c>
      <c r="D63" s="4">
        <v>0</v>
      </c>
      <c r="E63" s="4">
        <v>0</v>
      </c>
      <c r="F63" s="4">
        <v>0</v>
      </c>
      <c r="G63" s="4">
        <v>0</v>
      </c>
    </row>
    <row r="64" spans="1:10">
      <c r="A64" s="48" t="s">
        <v>15</v>
      </c>
      <c r="B64" s="53"/>
      <c r="C64" s="17" t="s">
        <v>6</v>
      </c>
      <c r="D64" s="4">
        <f>D65+D66</f>
        <v>55851.979999999996</v>
      </c>
      <c r="E64" s="4">
        <f t="shared" ref="E64:G64" si="10">E65+E66</f>
        <v>55343.7</v>
      </c>
      <c r="F64" s="4">
        <f t="shared" si="10"/>
        <v>55343.7</v>
      </c>
      <c r="G64" s="4">
        <f t="shared" si="10"/>
        <v>55343.7</v>
      </c>
    </row>
    <row r="65" spans="1:7">
      <c r="A65" s="48"/>
      <c r="B65" s="53"/>
      <c r="C65" s="17" t="s">
        <v>7</v>
      </c>
      <c r="D65" s="4">
        <f>D69</f>
        <v>503</v>
      </c>
      <c r="E65" s="4">
        <f t="shared" ref="E65:G65" si="11">E69</f>
        <v>50</v>
      </c>
      <c r="F65" s="4">
        <f t="shared" si="11"/>
        <v>50</v>
      </c>
      <c r="G65" s="4">
        <f t="shared" si="11"/>
        <v>50</v>
      </c>
    </row>
    <row r="66" spans="1:7">
      <c r="A66" s="48"/>
      <c r="B66" s="53"/>
      <c r="C66" s="17" t="s">
        <v>8</v>
      </c>
      <c r="D66" s="4">
        <f>D68+D70+D72+D71</f>
        <v>55348.979999999996</v>
      </c>
      <c r="E66" s="4">
        <f t="shared" ref="E66:G66" si="12">E68+E70+E72+E71</f>
        <v>55293.7</v>
      </c>
      <c r="F66" s="4">
        <f t="shared" si="12"/>
        <v>55293.7</v>
      </c>
      <c r="G66" s="4">
        <f t="shared" si="12"/>
        <v>55293.7</v>
      </c>
    </row>
    <row r="67" spans="1:7">
      <c r="A67" s="17" t="s">
        <v>10</v>
      </c>
      <c r="B67" s="53"/>
      <c r="C67" s="17"/>
      <c r="D67" s="4">
        <v>0</v>
      </c>
      <c r="E67" s="4">
        <v>0</v>
      </c>
      <c r="F67" s="4">
        <v>0</v>
      </c>
      <c r="G67" s="4">
        <v>0</v>
      </c>
    </row>
    <row r="68" spans="1:7" ht="84" customHeight="1">
      <c r="A68" s="17" t="s">
        <v>16</v>
      </c>
      <c r="B68" s="53"/>
      <c r="C68" s="17" t="s">
        <v>8</v>
      </c>
      <c r="D68" s="4">
        <v>26196.5</v>
      </c>
      <c r="E68" s="23">
        <v>26279.8</v>
      </c>
      <c r="F68" s="23">
        <v>26279.8</v>
      </c>
      <c r="G68" s="23">
        <v>26279.8</v>
      </c>
    </row>
    <row r="69" spans="1:7">
      <c r="A69" s="48" t="s">
        <v>17</v>
      </c>
      <c r="B69" s="53"/>
      <c r="C69" s="17" t="s">
        <v>7</v>
      </c>
      <c r="D69" s="4">
        <v>503</v>
      </c>
      <c r="E69" s="4">
        <v>50</v>
      </c>
      <c r="F69" s="4">
        <v>50</v>
      </c>
      <c r="G69" s="4">
        <v>50</v>
      </c>
    </row>
    <row r="70" spans="1:7" ht="111.75" customHeight="1">
      <c r="A70" s="48"/>
      <c r="B70" s="53"/>
      <c r="C70" s="17" t="s">
        <v>8</v>
      </c>
      <c r="D70" s="4">
        <v>1522.8</v>
      </c>
      <c r="E70" s="23">
        <v>1429</v>
      </c>
      <c r="F70" s="23">
        <v>1429</v>
      </c>
      <c r="G70" s="23">
        <v>1429</v>
      </c>
    </row>
    <row r="71" spans="1:7" ht="126">
      <c r="A71" s="17" t="s">
        <v>73</v>
      </c>
      <c r="B71" s="53"/>
      <c r="C71" s="17" t="s">
        <v>8</v>
      </c>
      <c r="D71" s="4">
        <v>1161.3800000000001</v>
      </c>
      <c r="E71" s="4">
        <v>1369.6</v>
      </c>
      <c r="F71" s="4">
        <v>1369.6</v>
      </c>
      <c r="G71" s="4">
        <v>1369.6</v>
      </c>
    </row>
    <row r="72" spans="1:7" ht="63">
      <c r="A72" s="17" t="s">
        <v>18</v>
      </c>
      <c r="B72" s="53"/>
      <c r="C72" s="17" t="s">
        <v>8</v>
      </c>
      <c r="D72" s="4">
        <v>26468.3</v>
      </c>
      <c r="E72" s="23">
        <v>26215.3</v>
      </c>
      <c r="F72" s="23">
        <v>26215.3</v>
      </c>
      <c r="G72" s="23">
        <v>26215.3</v>
      </c>
    </row>
    <row r="73" spans="1:7" ht="31.5">
      <c r="A73" s="17" t="s">
        <v>43</v>
      </c>
      <c r="B73" s="53"/>
      <c r="C73" s="17"/>
      <c r="D73" s="4">
        <f>D74+D75</f>
        <v>7195.6</v>
      </c>
      <c r="E73" s="4">
        <f t="shared" ref="E73:G73" si="13">E74+E75</f>
        <v>7094.6</v>
      </c>
      <c r="F73" s="4">
        <f t="shared" si="13"/>
        <v>7094.6</v>
      </c>
      <c r="G73" s="4">
        <f t="shared" si="13"/>
        <v>8576.1</v>
      </c>
    </row>
    <row r="74" spans="1:7">
      <c r="A74" s="49" t="s">
        <v>42</v>
      </c>
      <c r="B74" s="53"/>
      <c r="C74" s="17" t="s">
        <v>9</v>
      </c>
      <c r="D74" s="4">
        <v>6907.7734600000003</v>
      </c>
      <c r="E74" s="4">
        <v>6810.8</v>
      </c>
      <c r="F74" s="4">
        <v>6810.8</v>
      </c>
      <c r="G74" s="4">
        <v>6432.1</v>
      </c>
    </row>
    <row r="75" spans="1:7" ht="96.75" customHeight="1">
      <c r="A75" s="51"/>
      <c r="B75" s="53"/>
      <c r="C75" s="17" t="s">
        <v>8</v>
      </c>
      <c r="D75" s="4">
        <v>287.82654000000002</v>
      </c>
      <c r="E75" s="4">
        <f>7094.6-6810.8</f>
        <v>283.80000000000018</v>
      </c>
      <c r="F75" s="4">
        <v>283.8</v>
      </c>
      <c r="G75" s="4">
        <f>8576.1-G74</f>
        <v>2144</v>
      </c>
    </row>
    <row r="76" spans="1:7">
      <c r="A76" s="17" t="s">
        <v>19</v>
      </c>
      <c r="B76" s="53"/>
      <c r="C76" s="17" t="s">
        <v>70</v>
      </c>
      <c r="D76" s="4">
        <f>D77+D78+D79</f>
        <v>2983931.801</v>
      </c>
      <c r="E76" s="4">
        <f t="shared" ref="E76:G76" si="14">E77+E78+E79</f>
        <v>2887386.8</v>
      </c>
      <c r="F76" s="4">
        <f t="shared" si="14"/>
        <v>2821311.5</v>
      </c>
      <c r="G76" s="4">
        <f t="shared" si="14"/>
        <v>2801708.4</v>
      </c>
    </row>
    <row r="77" spans="1:7">
      <c r="A77" s="48" t="s">
        <v>10</v>
      </c>
      <c r="B77" s="53"/>
      <c r="C77" s="17" t="s">
        <v>7</v>
      </c>
      <c r="D77" s="4">
        <f>D65+D62+D60+D43+D20+D8</f>
        <v>1039461.681</v>
      </c>
      <c r="E77" s="4">
        <f>E65+E62+E60+E43+E20+E8</f>
        <v>961729.1</v>
      </c>
      <c r="F77" s="4">
        <f>F65+F62+F60+F43+F20+F8</f>
        <v>893825.3</v>
      </c>
      <c r="G77" s="4">
        <f>G65+G62+G60+G43+G20+G8</f>
        <v>893925.3</v>
      </c>
    </row>
    <row r="78" spans="1:7">
      <c r="A78" s="48"/>
      <c r="B78" s="53"/>
      <c r="C78" s="17" t="s">
        <v>8</v>
      </c>
      <c r="D78" s="4">
        <f>D75+D66+D44+D21+D9</f>
        <v>1800624.6791500002</v>
      </c>
      <c r="E78" s="4">
        <f>E75+E66+E44+E21+E9</f>
        <v>1778866.9</v>
      </c>
      <c r="F78" s="4">
        <f>F75+F66+F44+F21+F9</f>
        <v>1784818.8</v>
      </c>
      <c r="G78" s="4">
        <f>G75+G66+G44+G21+G9</f>
        <v>1769041</v>
      </c>
    </row>
    <row r="79" spans="1:7">
      <c r="A79" s="48"/>
      <c r="B79" s="53"/>
      <c r="C79" s="17" t="s">
        <v>9</v>
      </c>
      <c r="D79" s="4">
        <f>D74+D45+D10</f>
        <v>143845.44085000001</v>
      </c>
      <c r="E79" s="4">
        <f>E74+E45+E10</f>
        <v>146790.79999999999</v>
      </c>
      <c r="F79" s="4">
        <f>F74+F45+F10</f>
        <v>142667.40000000002</v>
      </c>
      <c r="G79" s="4">
        <f>G74+G45+G10</f>
        <v>138742.1</v>
      </c>
    </row>
  </sheetData>
  <mergeCells count="25">
    <mergeCell ref="A2:G2"/>
    <mergeCell ref="B42:B79"/>
    <mergeCell ref="A5:E5"/>
    <mergeCell ref="A6:E6"/>
    <mergeCell ref="E1:F1"/>
    <mergeCell ref="A7:A10"/>
    <mergeCell ref="A19:A22"/>
    <mergeCell ref="A25:A26"/>
    <mergeCell ref="A27:A28"/>
    <mergeCell ref="A29:A30"/>
    <mergeCell ref="B7:B40"/>
    <mergeCell ref="A31:A32"/>
    <mergeCell ref="A34:A35"/>
    <mergeCell ref="A37:A38"/>
    <mergeCell ref="A39:A40"/>
    <mergeCell ref="A64:A66"/>
    <mergeCell ref="A69:A70"/>
    <mergeCell ref="A42:A45"/>
    <mergeCell ref="A74:A75"/>
    <mergeCell ref="A77:A79"/>
    <mergeCell ref="A48:A49"/>
    <mergeCell ref="A50:A51"/>
    <mergeCell ref="A52:A54"/>
    <mergeCell ref="A55:A56"/>
    <mergeCell ref="A61:A63"/>
  </mergeCells>
  <phoneticPr fontId="5" type="noConversion"/>
  <conditionalFormatting sqref="E47:G47">
    <cfRule type="cellIs" dxfId="6" priority="6" operator="lessThan">
      <formula>0</formula>
    </cfRule>
  </conditionalFormatting>
  <conditionalFormatting sqref="E57:G58">
    <cfRule type="cellIs" dxfId="5" priority="7" operator="lessThan">
      <formula>0</formula>
    </cfRule>
  </conditionalFormatting>
  <conditionalFormatting sqref="E60:G60">
    <cfRule type="cellIs" dxfId="4" priority="5" operator="lessThan">
      <formula>0</formula>
    </cfRule>
  </conditionalFormatting>
  <conditionalFormatting sqref="E62:G62">
    <cfRule type="cellIs" dxfId="3" priority="4" operator="lessThan">
      <formula>0</formula>
    </cfRule>
  </conditionalFormatting>
  <conditionalFormatting sqref="E68:G68">
    <cfRule type="cellIs" dxfId="2" priority="2" operator="lessThan">
      <formula>0</formula>
    </cfRule>
  </conditionalFormatting>
  <conditionalFormatting sqref="E70:G70">
    <cfRule type="cellIs" dxfId="1" priority="1" operator="lessThan">
      <formula>0</formula>
    </cfRule>
  </conditionalFormatting>
  <conditionalFormatting sqref="E72:G72">
    <cfRule type="cellIs" dxfId="0" priority="3" operator="lessThan">
      <formula>0</formula>
    </cfRule>
  </conditionalFormatting>
  <pageMargins left="0.62992125984251968" right="0.15748031496062992" top="0.23622047244094491" bottom="0.23622047244094491" header="0.19685039370078741" footer="0.19685039370078741"/>
  <pageSetup paperSize="9" scale="47" fitToHeight="0" orientation="portrait" blackAndWhite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A5" sqref="A5"/>
    </sheetView>
  </sheetViews>
  <sheetFormatPr defaultRowHeight="12.75"/>
  <sheetData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ПРиложение 1</vt:lpstr>
      <vt:lpstr>Приложение 2</vt:lpstr>
      <vt:lpstr>Лист1</vt:lpstr>
      <vt:lpstr>'ПРиложение 1'!APPT_1</vt:lpstr>
      <vt:lpstr>'ПРиложение 1'!Заголовки_для_печати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gtihaa</cp:lastModifiedBy>
  <cp:lastPrinted>2024-03-22T11:22:47Z</cp:lastPrinted>
  <dcterms:created xsi:type="dcterms:W3CDTF">2021-06-24T05:11:35Z</dcterms:created>
  <dcterms:modified xsi:type="dcterms:W3CDTF">2024-03-26T10:32:21Z</dcterms:modified>
</cp:coreProperties>
</file>